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568" activeTab="2"/>
  </bookViews>
  <sheets>
    <sheet name="งบทดลอง" sheetId="1" r:id="rId1"/>
    <sheet name="รายงานรับ-จ่ายเงินสด" sheetId="2" r:id="rId2"/>
    <sheet name="หมายเหตุประกอบงบ" sheetId="3" r:id="rId3"/>
  </sheets>
  <definedNames>
    <definedName name="_xlnm.Print_Area" localSheetId="1">'รายงานรับ-จ่ายเงินสด'!$A$1:$T$115</definedName>
  </definedNames>
  <calcPr fullCalcOnLoad="1"/>
</workbook>
</file>

<file path=xl/sharedStrings.xml><?xml version="1.0" encoding="utf-8"?>
<sst xmlns="http://schemas.openxmlformats.org/spreadsheetml/2006/main" count="255" uniqueCount="161">
  <si>
    <t>ค่าใช้จ่าย  ภบท.  5 %</t>
  </si>
  <si>
    <t>ส่วนลด   ภบท.  6 %</t>
  </si>
  <si>
    <t>รหัส</t>
  </si>
  <si>
    <t>บัญชี</t>
  </si>
  <si>
    <t>บาท</t>
  </si>
  <si>
    <t xml:space="preserve"> </t>
  </si>
  <si>
    <t>เครดิต</t>
  </si>
  <si>
    <t>รายการ</t>
  </si>
  <si>
    <t>รหัสบัญชี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</si>
  <si>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</si>
  <si>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</si>
  <si>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</si>
  <si>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</si>
  <si>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</si>
  <si>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</si>
  <si>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</si>
  <si>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</si>
  <si>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</si>
  <si>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</si>
  <si>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</si>
  <si>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</si>
  <si>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</si>
  <si>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</si>
  <si>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</si>
  <si>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</si>
  <si>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</si>
  <si>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</si>
  <si>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</si>
  <si>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</si>
  <si>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</si>
  <si>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</si>
  <si>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</si>
  <si>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</si>
  <si>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</si>
  <si>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</si>
  <si>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</si>
  <si>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 xml:space="preserve">  -   2   -</t>
  </si>
  <si>
    <t>เงินอุดหนุนเฉพาะกิจ</t>
  </si>
  <si>
    <t>ภาษีมูลค่าเพิ่ม   พรบ. แผน ฯ</t>
  </si>
  <si>
    <t>รายได้จากทุน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</si>
  <si>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</si>
  <si>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</si>
  <si>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</si>
  <si>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</si>
  <si>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</si>
  <si>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</si>
  <si>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</si>
  <si>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</si>
  <si>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บัญชีเงินรายรับ</t>
  </si>
  <si>
    <t>ภาษีโรงเรือนและที่ดิน</t>
  </si>
  <si>
    <t>ภาษีบำรุงท้องที่</t>
  </si>
  <si>
    <t>อากรการฆ่าสัตว์</t>
  </si>
  <si>
    <t>ค่าใบอนุญาตก่อสร้างและค่าตรวจแบบแปลน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</si>
  <si>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</si>
  <si>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</si>
  <si>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</si>
  <si>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</si>
  <si>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</si>
  <si>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</si>
  <si>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</si>
  <si>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</si>
  <si>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</si>
  <si>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</si>
  <si>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</si>
  <si>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</si>
  <si>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ภาษีและค่าธรรมเนียมรถยนต์หรือล้อเลื่อน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</si>
  <si>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</si>
  <si>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</si>
  <si>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</si>
  <si>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</si>
  <si>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</si>
  <si>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</si>
  <si>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 xml:space="preserve">                                                         รวม</t>
  </si>
  <si>
    <t>เงินอุดหนุน      (รวม)</t>
  </si>
  <si>
    <t>ค่าธรรมเนียม ค่าปรับ และใบอนุญาต     (รวม)</t>
  </si>
  <si>
    <t>ภาษีอากร             (รวม)</t>
  </si>
  <si>
    <t>ภาษีอากร         (รวม)</t>
  </si>
  <si>
    <t>ค่าธรรมเนียม  ค่าปรับ  และใบอนุญาต        (รวม)</t>
  </si>
  <si>
    <t>รายได้เบ็ดเตล็ด           (รวม)</t>
  </si>
  <si>
    <t>รายได้จากทรัพย์สิน    (รวม)</t>
  </si>
  <si>
    <t>ภาษีจัดสรร        (รวม)</t>
  </si>
  <si>
    <t>เงินอุดหนุน  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</si>
  <si>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</si>
  <si>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</si>
  <si>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</si>
  <si>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ภาษีมูลค่าเพิ่ม   พรบ. แผนฯ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</si>
  <si>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</si>
  <si>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</si>
  <si>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</si>
  <si>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</si>
  <si>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 xml:space="preserve">  เงินสด</t>
  </si>
  <si>
    <t>010</t>
  </si>
  <si>
    <t>งบกลาง</t>
  </si>
  <si>
    <t>ค่าที่ดินและสิ่งก่อสร้าง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</si>
  <si>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</si>
  <si>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</si>
  <si>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</si>
  <si>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</si>
  <si>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</si>
  <si>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</si>
  <si>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</si>
  <si>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</si>
  <si>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</si>
  <si>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</si>
  <si>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รายได้ค้างรับ</t>
  </si>
  <si>
    <t>ลูกหนี้เงินยืมงบประมาณ</t>
  </si>
  <si>
    <r>
      <t>รายรับ</t>
    </r>
    <r>
      <rPr>
        <sz val="13"/>
        <rFont val="Angsana New"/>
        <family val="1"/>
      </rPr>
      <t xml:space="preserve">  (หมายเหตุ 1)</t>
    </r>
  </si>
  <si>
    <t>เงินกองทุนหมู่บ้านละแสน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</si>
  <si>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</si>
  <si>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</si>
  <si>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</si>
  <si>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</si>
  <si>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</si>
  <si>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</si>
  <si>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</si>
  <si>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>เงินรายได้แผ่นดิน</t>
  </si>
  <si>
    <t>ครุภัณฑ์</t>
  </si>
  <si>
    <t>ค่าธรรมเนียมปิดประกาศโอนมรดก</t>
  </si>
  <si>
    <r>
      <t xml:space="preserve">                                                                                            </t>
    </r>
    <r>
      <rPr>
        <b/>
        <sz val="14"/>
        <rFont val="Angsana New"/>
        <family val="1"/>
      </rPr>
      <t>รวม</t>
    </r>
  </si>
  <si>
    <t xml:space="preserve">    ( นางมลฑาทิพย์  วิจิตรจินดา )                             ( นายสยาม   สังข์ศร )                                    ( นายสวิส   มุ่งกลาง )</t>
  </si>
  <si>
    <t>ลงชื่อ...................................                                 ลงชื่อ........................................                   ลงชื่อ..............................................</t>
  </si>
  <si>
    <r>
      <t xml:space="preserve">             หัวหน้าส่วนการคลัง                               ปลัดองค์การบริหารส่วนตำบล               </t>
    </r>
    <r>
      <rPr>
        <sz val="13"/>
        <rFont val="Angsana New"/>
        <family val="1"/>
      </rPr>
      <t xml:space="preserve"> นายกองค์การบริหารส่วนตำบลเมืองนาท</t>
    </r>
  </si>
  <si>
    <t>เงินอุดหนุนทั่วไป - ตามอำนาจหน้าที่ฯ</t>
  </si>
  <si>
    <t>เงินอุดหนุนทั่วไป-ตามอำนาจหน้าที่ฯ</t>
  </si>
  <si>
    <t>เบี้ยยังชีพผู้ป่วยเอดส์</t>
  </si>
  <si>
    <t>เบี้ยยังชีพคนพิการ</t>
  </si>
  <si>
    <t>เบี้ยยังชีพคนชรา</t>
  </si>
  <si>
    <t>เงินอุดหนุนทั่วไป - โครงการพัฒนาบุคลากรฯ</t>
  </si>
  <si>
    <t>บัญชีรายจ่ายค้างจ่าย</t>
  </si>
  <si>
    <t>อาหารเสริมนม</t>
  </si>
  <si>
    <t>อาหารกลางวัน</t>
  </si>
  <si>
    <t xml:space="preserve">                 ลงชื่อ...................................                                             ลงชื่อ........................................                              ลงชื่อ..............................................</t>
  </si>
  <si>
    <t xml:space="preserve">                 ( นางมลฑาทิพย์  วิจิตรจินดา )                                                   ( นายสยาม   สังข์ศร )                                             ( นายสวิส   มุ่งกลาง )</t>
  </si>
  <si>
    <t xml:space="preserve">                       หัวหน้าส่วนการคลัง                                                      ปลัดองค์การบริหารส่วนตำบล                        นายกองค์การบริหารส่วนตำบลเมืองนาท</t>
  </si>
  <si>
    <t>ทรัพยากรธรรมชาติ</t>
  </si>
  <si>
    <t>ค่าปรับการผิดสัญญาจราจร</t>
  </si>
  <si>
    <t>เงินรายได้ค้างรับ</t>
  </si>
  <si>
    <t>-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</si>
  <si>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</si>
  <si>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</si>
  <si>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</si>
  <si>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>รายจ่ายอื่น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</si>
  <si>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</si>
  <si>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</si>
  <si>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</si>
  <si>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</si>
  <si>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</si>
  <si>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</si>
  <si>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r>
      <t xml:space="preserve">                                                                              </t>
    </r>
    <r>
      <rPr>
        <b/>
        <sz val="14"/>
        <rFont val="Angsana New"/>
        <family val="1"/>
      </rPr>
      <t xml:space="preserve">   รวม</t>
    </r>
  </si>
  <si>
    <t>รายได้รอจ่าย</t>
  </si>
  <si>
    <t xml:space="preserve"> ณ     วันที่    30   เดือน ธันวาคม  พ.ศ.  2551</t>
  </si>
  <si>
    <t xml:space="preserve">                                    ประจำเดือน   ธันวาคม    พ.ศ.   2551</t>
  </si>
  <si>
    <r>
      <t xml:space="preserve">                                                                                </t>
    </r>
    <r>
      <rPr>
        <b/>
        <sz val="14"/>
        <rFont val="Angsana New"/>
        <family val="1"/>
      </rPr>
      <t>รวม</t>
    </r>
  </si>
  <si>
    <t>หมายเหตุ    1    ประกอบรายงาน  รับ   -   จ่าย   เงินสด      ณ  วันที่  30  ธันวาคม  2551</t>
  </si>
  <si>
    <t>หมายเหตุ   2      ประกอบงบทดลอง  ณ  วันที่   30     ธันวาคม  2551</t>
  </si>
  <si>
    <t>หมายเหตุ   1      ประกอบรายงาน  รับ  -  จ่าย   เงินสด     ณ  วันที่  30  ธันวาคม  2551</t>
  </si>
  <si>
    <t>หมายเหตุ    2      ประกอบรายงาน  รับ  -  จ่าย   เงินสด   ณ วันที่  30  ธันวาคม  2551</t>
  </si>
  <si>
    <t xml:space="preserve">  ปีงบประมาณ    2552</t>
  </si>
  <si>
    <r>
      <t xml:space="preserve">                                                                                     </t>
    </r>
    <r>
      <rPr>
        <b/>
        <sz val="14"/>
        <rFont val="Angsana New"/>
        <family val="1"/>
      </rPr>
      <t xml:space="preserve">   รวม</t>
    </r>
  </si>
  <si>
    <t>หมายเหตุ   2      ประกอบงบทดลอง  ณ  วันที่   30 ธันวาคม   2551</t>
  </si>
  <si>
    <t>หมายเหตุ    1     ประกอบงบทดลอง    ณ  วันที่   30 ธันวาคม   2551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</si>
</sst>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</numFmts>
  <fonts count="14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6"/>
      <name val="Cordia New"/>
      <family val="0"/>
    </font>
    <font>
      <b/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Angsana New"/>
      <family val="1"/>
    </font>
    <font>
      <b/>
      <sz val="17"/>
      <name val="Angsana New"/>
      <family val="1"/>
    </font>
    <font>
      <b/>
      <sz val="16"/>
      <name val="Cordia New"/>
      <family val="2"/>
    </font>
    <font>
      <sz val="13"/>
      <name val="Cordia New"/>
      <family val="0"/>
    </font>
    <font>
      <u val="single"/>
      <sz val="13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0" borderId="2" xfId="17" applyFont="1" applyBorder="1" applyAlignment="1">
      <alignment/>
    </xf>
    <xf numFmtId="43" fontId="3" fillId="0" borderId="3" xfId="17" applyFont="1" applyBorder="1" applyAlignment="1">
      <alignment/>
    </xf>
    <xf numFmtId="0" fontId="3" fillId="0" borderId="0" xfId="0" applyFont="1" applyBorder="1" applyAlignment="1">
      <alignment/>
    </xf>
    <xf numFmtId="201" fontId="3" fillId="0" borderId="2" xfId="0" applyNumberFormat="1" applyFont="1" applyBorder="1" applyAlignment="1">
      <alignment horizontal="center"/>
    </xf>
    <xf numFmtId="43" fontId="3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/>
    </xf>
    <xf numFmtId="43" fontId="3" fillId="0" borderId="2" xfId="17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5" fillId="0" borderId="9" xfId="17" applyFont="1" applyBorder="1" applyAlignment="1">
      <alignment/>
    </xf>
    <xf numFmtId="0" fontId="3" fillId="0" borderId="0" xfId="0" applyFont="1" applyBorder="1" applyAlignment="1">
      <alignment horizontal="center"/>
    </xf>
    <xf numFmtId="43" fontId="5" fillId="0" borderId="0" xfId="17" applyFont="1" applyBorder="1" applyAlignment="1">
      <alignment/>
    </xf>
    <xf numFmtId="201" fontId="3" fillId="0" borderId="0" xfId="0" applyNumberFormat="1" applyFont="1" applyBorder="1" applyAlignment="1">
      <alignment horizontal="center"/>
    </xf>
    <xf numFmtId="43" fontId="3" fillId="0" borderId="0" xfId="17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5" fillId="0" borderId="0" xfId="17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7" applyFont="1" applyBorder="1" applyAlignment="1">
      <alignment/>
    </xf>
    <xf numFmtId="0" fontId="10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8" fillId="0" borderId="10" xfId="17" applyFont="1" applyBorder="1" applyAlignment="1">
      <alignment/>
    </xf>
    <xf numFmtId="43" fontId="8" fillId="0" borderId="11" xfId="17" applyFont="1" applyBorder="1" applyAlignment="1">
      <alignment/>
    </xf>
    <xf numFmtId="43" fontId="8" fillId="0" borderId="0" xfId="17" applyFont="1" applyBorder="1" applyAlignment="1">
      <alignment/>
    </xf>
    <xf numFmtId="0" fontId="0" fillId="0" borderId="0" xfId="0" applyFont="1" applyAlignment="1">
      <alignment/>
    </xf>
    <xf numFmtId="43" fontId="8" fillId="0" borderId="10" xfId="17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43" fontId="8" fillId="0" borderId="1" xfId="17" applyFont="1" applyBorder="1" applyAlignment="1">
      <alignment/>
    </xf>
    <xf numFmtId="43" fontId="8" fillId="0" borderId="13" xfId="17" applyFont="1" applyBorder="1" applyAlignment="1">
      <alignment/>
    </xf>
    <xf numFmtId="43" fontId="8" fillId="0" borderId="2" xfId="17" applyFont="1" applyBorder="1" applyAlignment="1">
      <alignment/>
    </xf>
    <xf numFmtId="0" fontId="12" fillId="0" borderId="0" xfId="0" applyFont="1" applyAlignment="1">
      <alignment/>
    </xf>
    <xf numFmtId="199" fontId="8" fillId="0" borderId="2" xfId="0" applyNumberFormat="1" applyFont="1" applyBorder="1" applyAlignment="1">
      <alignment horizontal="center"/>
    </xf>
    <xf numFmtId="43" fontId="8" fillId="0" borderId="1" xfId="17" applyFont="1" applyBorder="1" applyAlignment="1">
      <alignment horizontal="center"/>
    </xf>
    <xf numFmtId="43" fontId="8" fillId="0" borderId="15" xfId="17" applyFont="1" applyBorder="1" applyAlignment="1">
      <alignment/>
    </xf>
    <xf numFmtId="43" fontId="8" fillId="0" borderId="16" xfId="17" applyFont="1" applyBorder="1" applyAlignment="1">
      <alignment/>
    </xf>
    <xf numFmtId="43" fontId="8" fillId="0" borderId="8" xfId="17" applyFont="1" applyBorder="1" applyAlignment="1">
      <alignment/>
    </xf>
    <xf numFmtId="201" fontId="8" fillId="0" borderId="2" xfId="0" applyNumberFormat="1" applyFont="1" applyBorder="1" applyAlignment="1">
      <alignment horizontal="center"/>
    </xf>
    <xf numFmtId="199" fontId="8" fillId="0" borderId="3" xfId="0" applyNumberFormat="1" applyFont="1" applyBorder="1" applyAlignment="1">
      <alignment horizontal="center"/>
    </xf>
    <xf numFmtId="199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8" fillId="0" borderId="2" xfId="17" applyFont="1" applyBorder="1" applyAlignment="1">
      <alignment horizontal="center"/>
    </xf>
    <xf numFmtId="43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43" fontId="8" fillId="0" borderId="17" xfId="17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3" fillId="0" borderId="18" xfId="17" applyFont="1" applyBorder="1" applyAlignment="1">
      <alignment/>
    </xf>
    <xf numFmtId="43" fontId="5" fillId="0" borderId="18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5" fillId="0" borderId="0" xfId="17" applyFont="1" applyFill="1" applyAlignment="1">
      <alignment/>
    </xf>
    <xf numFmtId="43" fontId="3" fillId="0" borderId="0" xfId="17" applyFont="1" applyFill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17" applyFont="1" applyAlignment="1">
      <alignment/>
    </xf>
    <xf numFmtId="43" fontId="0" fillId="0" borderId="0" xfId="0" applyNumberFormat="1" applyFont="1" applyAlignment="1">
      <alignment/>
    </xf>
    <xf numFmtId="43" fontId="5" fillId="0" borderId="0" xfId="17" applyFont="1" applyBorder="1" applyAlignment="1">
      <alignment/>
    </xf>
    <xf numFmtId="0" fontId="2" fillId="0" borderId="0" xfId="0" applyFont="1" applyAlignment="1">
      <alignment/>
    </xf>
    <xf numFmtId="43" fontId="3" fillId="0" borderId="0" xfId="17" applyFont="1" applyAlignment="1">
      <alignment horizontal="right"/>
    </xf>
    <xf numFmtId="43" fontId="3" fillId="0" borderId="0" xfId="17" applyFont="1" applyAlignment="1">
      <alignment/>
    </xf>
    <xf numFmtId="43" fontId="4" fillId="0" borderId="0" xfId="17" applyFont="1" applyBorder="1" applyAlignment="1">
      <alignment/>
    </xf>
    <xf numFmtId="43" fontId="8" fillId="0" borderId="2" xfId="17" applyFont="1" applyFill="1" applyBorder="1" applyAlignment="1">
      <alignment/>
    </xf>
    <xf numFmtId="43" fontId="8" fillId="0" borderId="11" xfId="17" applyFont="1" applyFill="1" applyBorder="1" applyAlignment="1">
      <alignment/>
    </xf>
    <xf numFmtId="43" fontId="8" fillId="0" borderId="2" xfId="17" applyFont="1" applyFill="1" applyBorder="1" applyAlignment="1">
      <alignment horizontal="center"/>
    </xf>
    <xf numFmtId="0" fontId="8" fillId="0" borderId="0" xfId="0" applyFont="1" applyFill="1" applyAlignment="1">
      <alignment/>
    </xf>
    <xf numFmtId="201" fontId="8" fillId="0" borderId="3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43" fontId="8" fillId="0" borderId="17" xfId="17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Fill="1" applyAlignment="1">
      <alignment horizontal="left" indent="1"/>
    </xf>
    <xf numFmtId="43" fontId="11" fillId="0" borderId="0" xfId="17" applyFont="1" applyAlignment="1">
      <alignment/>
    </xf>
    <xf numFmtId="43" fontId="11" fillId="0" borderId="0" xfId="0" applyNumberFormat="1" applyFont="1" applyAlignment="1">
      <alignment/>
    </xf>
    <xf numFmtId="43" fontId="3" fillId="0" borderId="3" xfId="17" applyFont="1" applyBorder="1" applyAlignment="1">
      <alignment horizontal="center"/>
    </xf>
    <xf numFmtId="4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3" fontId="5" fillId="0" borderId="0" xfId="17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3" fillId="0" borderId="2" xfId="17" applyFont="1" applyBorder="1" applyAlignment="1">
      <alignment horizontal="right"/>
    </xf>
    <xf numFmtId="43" fontId="8" fillId="0" borderId="2" xfId="17" applyFont="1" applyBorder="1" applyAlignment="1">
      <alignment horizontal="right"/>
    </xf>
    <xf numFmtId="43" fontId="5" fillId="0" borderId="18" xfId="17" applyFont="1" applyFill="1" applyBorder="1" applyAlignment="1">
      <alignment/>
    </xf>
    <xf numFmtId="0" fontId="0" fillId="0" borderId="0" xfId="0" applyFont="1" applyFill="1" applyAlignment="1">
      <alignment/>
    </xf>
    <xf numFmtId="43" fontId="3" fillId="0" borderId="18" xfId="17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37</xdr:row>
      <xdr:rowOff>161925</xdr:rowOff>
    </xdr:from>
    <xdr:to>
      <xdr:col>5</xdr:col>
      <xdr:colOff>323850</xdr:colOff>
      <xdr:row>40</xdr:row>
      <xdr:rowOff>95250</xdr:rowOff>
    </xdr:to>
    <xdr:sp>
      <xdr:nvSpPr>
        <xdr:cNvPr id="1" name="Rectangle 7"/>
        <xdr:cNvSpPr>
          <a:spLocks/>
        </xdr:cNvSpPr>
      </xdr:nvSpPr>
      <xdr:spPr>
        <a:xfrm>
          <a:off x="4695825" y="9629775"/>
          <a:ext cx="28098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ลงชื่อ........................................ผู้จัดทำ
     ( นางมณฑาทิพย์   วิจิตรจินดา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74</xdr:row>
      <xdr:rowOff>228600</xdr:rowOff>
    </xdr:from>
    <xdr:to>
      <xdr:col>7</xdr:col>
      <xdr:colOff>171450</xdr:colOff>
      <xdr:row>78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05300" y="18383250"/>
          <a:ext cx="1828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ลงชื่อ.................................ผู้จัดทำ
    ( นางมณฑาทิพย์  วิจิตรจินดา )</a:t>
          </a:r>
        </a:p>
      </xdr:txBody>
    </xdr:sp>
    <xdr:clientData/>
  </xdr:twoCellAnchor>
  <xdr:twoCellAnchor>
    <xdr:from>
      <xdr:col>7</xdr:col>
      <xdr:colOff>57150</xdr:colOff>
      <xdr:row>53</xdr:row>
      <xdr:rowOff>133350</xdr:rowOff>
    </xdr:from>
    <xdr:to>
      <xdr:col>7</xdr:col>
      <xdr:colOff>142875</xdr:colOff>
      <xdr:row>53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019800" y="132873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9"/>
  </sheetPr>
  <dimension ref="A1:H123"/>
  <sheetViews>
    <sheetView workbookViewId="0" topLeftCell="A22">
      <selection activeCell="H10" sqref="H10"/>
    </sheetView>
  </sheetViews>
  <sheetFormatPr defaultColWidth="9.140625" defaultRowHeight="21.75"/>
  <cols>
    <col min="1" max="1" width="2.8515625" style="2" customWidth="1"/>
    <col min="2" max="2" width="50.28125" style="2" customWidth="1"/>
    <col min="3" max="3" width="11.7109375" style="2" customWidth="1"/>
    <col min="4" max="5" width="21.421875" style="2" customWidth="1"/>
    <col min="6" max="6" width="4.8515625" style="2" customWidth="1"/>
    <col min="7" max="7" width="0.71875" style="94" customWidth="1"/>
    <col min="8" max="8" width="13.8515625" style="2" customWidth="1"/>
    <col min="9" max="16384" width="9.140625" style="2" customWidth="1"/>
  </cols>
  <sheetData>
    <row r="1" spans="2:5" ht="23.25" customHeight="1">
      <c r="B1" s="126" t="s">
        <v>94</v>
      </c>
      <c r="C1" s="126"/>
      <c r="D1" s="126"/>
      <c r="E1" s="126"/>
    </row>
    <row r="2" spans="2:5" ht="25.5" customHeight="1">
      <c r="B2" s="126" t="s">
        <v>84</v>
      </c>
      <c r="C2" s="126"/>
      <c r="D2" s="126"/>
      <c r="E2" s="126"/>
    </row>
    <row r="3" spans="2:5" ht="24.75" customHeight="1">
      <c r="B3" s="126" t="s">
        <v>150</v>
      </c>
      <c r="C3" s="126"/>
      <c r="D3" s="126"/>
      <c r="E3" s="126"/>
    </row>
    <row r="4" spans="2:5" ht="5.25" customHeight="1">
      <c r="B4" s="10"/>
      <c r="C4" s="10"/>
      <c r="D4" s="11"/>
      <c r="E4" s="10"/>
    </row>
    <row r="5" spans="2:5" ht="6.75" customHeight="1">
      <c r="B5" s="12"/>
      <c r="C5" s="13"/>
      <c r="D5" s="12"/>
      <c r="E5" s="12"/>
    </row>
    <row r="6" spans="2:5" ht="21">
      <c r="B6" s="14" t="s">
        <v>7</v>
      </c>
      <c r="C6" s="14" t="s">
        <v>2</v>
      </c>
      <c r="D6" s="15" t="s">
        <v>9</v>
      </c>
      <c r="E6" s="15" t="s">
        <v>6</v>
      </c>
    </row>
    <row r="7" spans="2:5" ht="21">
      <c r="B7" s="18"/>
      <c r="C7" s="17" t="s">
        <v>3</v>
      </c>
      <c r="D7" s="18"/>
      <c r="E7" s="18"/>
    </row>
    <row r="8" spans="2:5" ht="21">
      <c r="B8" s="16" t="s">
        <v>90</v>
      </c>
      <c r="C8" s="37" t="s">
        <v>91</v>
      </c>
      <c r="D8" s="19" t="e">
        <f>#REF!</f>
        <v>#REF!</v>
      </c>
      <c r="E8" s="16"/>
    </row>
    <row r="9" spans="2:8" ht="21">
      <c r="B9" s="16" t="s">
        <v>95</v>
      </c>
      <c r="C9" s="7">
        <v>21</v>
      </c>
      <c r="D9" s="19" t="e">
        <f>#REF!</f>
        <v>#REF!</v>
      </c>
      <c r="E9" s="4"/>
      <c r="H9" s="105" t="e">
        <f>SUM(D8:D13)</f>
        <v>#REF!</v>
      </c>
    </row>
    <row r="10" spans="2:8" ht="21">
      <c r="B10" s="16" t="s">
        <v>147</v>
      </c>
      <c r="C10" s="7"/>
      <c r="D10" s="19" t="e">
        <f>#REF!</f>
        <v>#REF!</v>
      </c>
      <c r="E10" s="4"/>
      <c r="H10" s="105"/>
    </row>
    <row r="11" spans="2:8" ht="21">
      <c r="B11" s="3" t="s">
        <v>96</v>
      </c>
      <c r="C11" s="7">
        <v>22</v>
      </c>
      <c r="D11" s="19" t="e">
        <f>#REF!</f>
        <v>#REF!</v>
      </c>
      <c r="E11" s="4"/>
      <c r="H11" s="105"/>
    </row>
    <row r="12" spans="2:8" ht="21">
      <c r="B12" s="3" t="s">
        <v>97</v>
      </c>
      <c r="C12" s="7">
        <v>22</v>
      </c>
      <c r="D12" s="19" t="e">
        <f>#REF!</f>
        <v>#REF!</v>
      </c>
      <c r="E12" s="4"/>
      <c r="H12" s="105">
        <v>15098488.94</v>
      </c>
    </row>
    <row r="13" spans="2:8" ht="21">
      <c r="B13" s="3" t="s">
        <v>98</v>
      </c>
      <c r="C13" s="7">
        <v>22</v>
      </c>
      <c r="D13" s="19" t="e">
        <f>#REF!</f>
        <v>#REF!</v>
      </c>
      <c r="E13" s="4"/>
      <c r="H13" s="105" t="e">
        <f>H9-H12</f>
        <v>#REF!</v>
      </c>
    </row>
    <row r="14" spans="2:5" ht="21">
      <c r="B14" s="16" t="s">
        <v>136</v>
      </c>
      <c r="C14" s="7"/>
      <c r="D14" s="19" t="e">
        <f>#REF!</f>
        <v>#REF!</v>
      </c>
      <c r="E14" s="4"/>
    </row>
    <row r="15" spans="2:5" ht="21">
      <c r="B15" s="3" t="s">
        <v>105</v>
      </c>
      <c r="C15" s="7">
        <v>90</v>
      </c>
      <c r="D15" s="19" t="e">
        <f>#REF!</f>
        <v>#REF!</v>
      </c>
      <c r="E15" s="4"/>
    </row>
    <row r="16" spans="2:5" ht="21">
      <c r="B16" s="3" t="s">
        <v>92</v>
      </c>
      <c r="C16" s="7">
        <v>0</v>
      </c>
      <c r="D16" s="19" t="e">
        <f>#REF!</f>
        <v>#REF!</v>
      </c>
      <c r="E16" s="4"/>
    </row>
    <row r="17" spans="2:5" ht="21">
      <c r="B17" s="3" t="s">
        <v>40</v>
      </c>
      <c r="C17" s="7">
        <v>100</v>
      </c>
      <c r="D17" s="19" t="e">
        <f>#REF!</f>
        <v>#REF!</v>
      </c>
      <c r="E17" s="4"/>
    </row>
    <row r="18" spans="2:5" ht="21">
      <c r="B18" s="3" t="s">
        <v>41</v>
      </c>
      <c r="C18" s="7">
        <v>120</v>
      </c>
      <c r="D18" s="19" t="e">
        <f>#REF!</f>
        <v>#REF!</v>
      </c>
      <c r="E18" s="4"/>
    </row>
    <row r="19" spans="2:5" ht="21">
      <c r="B19" s="3" t="s">
        <v>42</v>
      </c>
      <c r="C19" s="15">
        <v>130</v>
      </c>
      <c r="D19" s="19" t="e">
        <f>#REF!</f>
        <v>#REF!</v>
      </c>
      <c r="E19" s="4"/>
    </row>
    <row r="20" spans="2:5" ht="21">
      <c r="B20" s="3" t="s">
        <v>43</v>
      </c>
      <c r="C20" s="15">
        <v>200</v>
      </c>
      <c r="D20" s="19" t="e">
        <f>#REF!</f>
        <v>#REF!</v>
      </c>
      <c r="E20" s="4"/>
    </row>
    <row r="21" spans="2:5" ht="21">
      <c r="B21" s="3" t="s">
        <v>44</v>
      </c>
      <c r="C21" s="15">
        <v>250</v>
      </c>
      <c r="D21" s="19" t="e">
        <f>#REF!</f>
        <v>#REF!</v>
      </c>
      <c r="E21" s="4"/>
    </row>
    <row r="22" spans="2:5" ht="21">
      <c r="B22" s="3" t="s">
        <v>45</v>
      </c>
      <c r="C22" s="15">
        <v>270</v>
      </c>
      <c r="D22" s="19" t="e">
        <f>#REF!</f>
        <v>#REF!</v>
      </c>
      <c r="E22" s="4"/>
    </row>
    <row r="23" spans="2:5" ht="21">
      <c r="B23" s="3" t="s">
        <v>46</v>
      </c>
      <c r="C23" s="15">
        <v>300</v>
      </c>
      <c r="D23" s="19" t="e">
        <f>#REF!</f>
        <v>#REF!</v>
      </c>
      <c r="E23" s="4"/>
    </row>
    <row r="24" spans="2:5" ht="21">
      <c r="B24" s="3" t="s">
        <v>21</v>
      </c>
      <c r="C24" s="15">
        <v>400</v>
      </c>
      <c r="D24" s="19" t="e">
        <f>#REF!</f>
        <v>#REF!</v>
      </c>
      <c r="E24" s="4"/>
    </row>
    <row r="25" spans="2:5" ht="21">
      <c r="B25" s="3" t="s">
        <v>116</v>
      </c>
      <c r="C25" s="15">
        <v>450</v>
      </c>
      <c r="D25" s="19" t="e">
        <f>#REF!</f>
        <v>#REF!</v>
      </c>
      <c r="E25" s="4"/>
    </row>
    <row r="26" spans="2:5" ht="21">
      <c r="B26" s="3" t="s">
        <v>93</v>
      </c>
      <c r="C26" s="15">
        <v>500</v>
      </c>
      <c r="D26" s="19" t="e">
        <f>#REF!</f>
        <v>#REF!</v>
      </c>
      <c r="E26" s="4"/>
    </row>
    <row r="27" spans="2:5" ht="21">
      <c r="B27" s="3" t="s">
        <v>141</v>
      </c>
      <c r="C27" s="15">
        <v>550</v>
      </c>
      <c r="D27" s="19" t="e">
        <f>#REF!</f>
        <v>#REF!</v>
      </c>
      <c r="E27" s="4"/>
    </row>
    <row r="28" spans="2:5" ht="21">
      <c r="B28" s="3" t="s">
        <v>114</v>
      </c>
      <c r="C28" s="15">
        <v>821</v>
      </c>
      <c r="D28" s="19" t="e">
        <f>#REF!</f>
        <v>#REF!</v>
      </c>
      <c r="E28" s="4" t="e">
        <f>#REF!</f>
        <v>#REF!</v>
      </c>
    </row>
    <row r="29" spans="2:5" ht="21">
      <c r="B29" s="3" t="s">
        <v>113</v>
      </c>
      <c r="C29" s="15">
        <v>900</v>
      </c>
      <c r="D29" s="19" t="e">
        <f>#REF!</f>
        <v>#REF!</v>
      </c>
      <c r="E29" s="4" t="e">
        <f>#REF!</f>
        <v>#REF!</v>
      </c>
    </row>
    <row r="30" spans="2:5" ht="21">
      <c r="B30" s="3" t="s">
        <v>128</v>
      </c>
      <c r="C30" s="15">
        <v>600</v>
      </c>
      <c r="D30" s="19" t="e">
        <f>#REF!</f>
        <v>#REF!</v>
      </c>
      <c r="E30" s="117" t="s">
        <v>137</v>
      </c>
    </row>
    <row r="31" spans="2:5" ht="21">
      <c r="B31" s="3" t="s">
        <v>99</v>
      </c>
      <c r="C31" s="15">
        <v>602</v>
      </c>
      <c r="D31" s="19" t="e">
        <f>#REF!</f>
        <v>#REF!</v>
      </c>
      <c r="E31" s="4">
        <v>915266.5</v>
      </c>
    </row>
    <row r="32" spans="2:5" ht="21">
      <c r="B32" s="3" t="s">
        <v>107</v>
      </c>
      <c r="C32" s="15">
        <v>3002</v>
      </c>
      <c r="D32" s="19" t="e">
        <f>#REF!</f>
        <v>#REF!</v>
      </c>
      <c r="E32" s="4">
        <v>564384.26</v>
      </c>
    </row>
    <row r="33" spans="2:5" ht="21">
      <c r="B33" s="3" t="s">
        <v>139</v>
      </c>
      <c r="C33" s="15">
        <v>700</v>
      </c>
      <c r="D33" s="19" t="e">
        <f>#REF!</f>
        <v>#REF!</v>
      </c>
      <c r="E33" s="4">
        <v>3954453.11</v>
      </c>
    </row>
    <row r="34" spans="2:5" ht="21">
      <c r="B34" s="3" t="s">
        <v>100</v>
      </c>
      <c r="C34" s="15">
        <v>703</v>
      </c>
      <c r="D34" s="19" t="e">
        <f>#REF!</f>
        <v>#REF!</v>
      </c>
      <c r="E34" s="4">
        <v>3960738.09</v>
      </c>
    </row>
    <row r="35" spans="2:5" ht="21">
      <c r="B35" s="38"/>
      <c r="C35" s="20"/>
      <c r="D35" s="112"/>
      <c r="E35" s="5"/>
    </row>
    <row r="36" spans="2:8" ht="21.75" customHeight="1" thickBot="1">
      <c r="B36" s="6"/>
      <c r="C36" s="21"/>
      <c r="D36" s="22" t="e">
        <f>SUM(D8:D34)</f>
        <v>#REF!</v>
      </c>
      <c r="E36" s="22" t="e">
        <f>SUM(งบทดลอง!E28:E35)</f>
        <v>#REF!</v>
      </c>
      <c r="G36" s="29"/>
      <c r="H36" s="28"/>
    </row>
    <row r="37" spans="2:7" s="28" customFormat="1" ht="8.25" customHeight="1" thickTop="1">
      <c r="B37" s="6"/>
      <c r="C37" s="23"/>
      <c r="D37" s="24"/>
      <c r="E37" s="24"/>
      <c r="G37" s="29"/>
    </row>
    <row r="38" spans="2:7" s="28" customFormat="1" ht="22.5" customHeight="1">
      <c r="B38" s="27"/>
      <c r="C38" s="27"/>
      <c r="D38" s="27"/>
      <c r="E38" s="27"/>
      <c r="G38" s="29"/>
    </row>
    <row r="39" spans="2:7" s="28" customFormat="1" ht="18.75" customHeight="1">
      <c r="B39" s="27"/>
      <c r="C39" s="27"/>
      <c r="D39" s="27"/>
      <c r="E39" s="27"/>
      <c r="G39" s="29"/>
    </row>
    <row r="40" spans="2:7" s="28" customFormat="1" ht="18.75" customHeight="1">
      <c r="B40" s="27"/>
      <c r="C40" s="27"/>
      <c r="D40" s="27"/>
      <c r="E40" s="27"/>
      <c r="G40" s="29"/>
    </row>
    <row r="41" spans="2:7" s="28" customFormat="1" ht="18.75" customHeight="1">
      <c r="B41" s="27"/>
      <c r="C41" s="27"/>
      <c r="D41" s="27"/>
      <c r="E41" s="27"/>
      <c r="G41" s="29"/>
    </row>
    <row r="42" spans="1:7" s="28" customFormat="1" ht="21">
      <c r="A42" s="85" t="s">
        <v>131</v>
      </c>
      <c r="C42" s="84"/>
      <c r="D42" s="84"/>
      <c r="E42" s="84"/>
      <c r="F42" s="78"/>
      <c r="G42" s="29"/>
    </row>
    <row r="43" spans="1:7" s="28" customFormat="1" ht="21">
      <c r="A43" s="85" t="s">
        <v>132</v>
      </c>
      <c r="C43" s="84"/>
      <c r="D43" s="84"/>
      <c r="E43" s="84"/>
      <c r="F43" s="78"/>
      <c r="G43" s="29"/>
    </row>
    <row r="44" spans="1:7" s="28" customFormat="1" ht="21">
      <c r="A44" s="85" t="s">
        <v>133</v>
      </c>
      <c r="C44" s="82"/>
      <c r="D44" s="82"/>
      <c r="E44" s="82"/>
      <c r="F44" s="78"/>
      <c r="G44" s="29"/>
    </row>
    <row r="45" spans="3:7" s="28" customFormat="1" ht="21">
      <c r="C45" s="23"/>
      <c r="G45" s="29"/>
    </row>
    <row r="46" spans="3:7" s="28" customFormat="1" ht="21">
      <c r="C46" s="25"/>
      <c r="D46" s="26"/>
      <c r="E46" s="29"/>
      <c r="G46" s="29"/>
    </row>
    <row r="47" spans="3:7" s="28" customFormat="1" ht="21">
      <c r="C47" s="25"/>
      <c r="D47" s="26"/>
      <c r="E47" s="29"/>
      <c r="G47" s="29"/>
    </row>
    <row r="48" spans="3:7" s="28" customFormat="1" ht="21">
      <c r="C48" s="25"/>
      <c r="D48" s="26"/>
      <c r="E48" s="29"/>
      <c r="G48" s="29"/>
    </row>
    <row r="49" spans="3:7" s="28" customFormat="1" ht="21">
      <c r="C49" s="25"/>
      <c r="D49" s="26"/>
      <c r="E49" s="29"/>
      <c r="G49" s="29"/>
    </row>
    <row r="50" spans="3:7" s="28" customFormat="1" ht="21">
      <c r="C50" s="25"/>
      <c r="D50" s="29"/>
      <c r="E50" s="29"/>
      <c r="G50" s="29"/>
    </row>
    <row r="51" spans="3:7" s="28" customFormat="1" ht="21">
      <c r="C51" s="25"/>
      <c r="D51" s="29"/>
      <c r="E51" s="29"/>
      <c r="G51" s="29"/>
    </row>
    <row r="52" spans="3:7" s="28" customFormat="1" ht="21">
      <c r="C52" s="25"/>
      <c r="D52" s="29"/>
      <c r="E52" s="29"/>
      <c r="G52" s="29"/>
    </row>
    <row r="53" spans="3:7" s="28" customFormat="1" ht="21">
      <c r="C53" s="25"/>
      <c r="D53" s="29"/>
      <c r="E53" s="29"/>
      <c r="G53" s="29"/>
    </row>
    <row r="54" spans="3:7" s="28" customFormat="1" ht="21">
      <c r="C54" s="25"/>
      <c r="D54" s="26"/>
      <c r="E54" s="29"/>
      <c r="G54" s="29"/>
    </row>
    <row r="55" spans="3:7" s="28" customFormat="1" ht="21">
      <c r="C55" s="25"/>
      <c r="D55" s="26"/>
      <c r="E55" s="29"/>
      <c r="G55" s="29"/>
    </row>
    <row r="56" spans="3:7" s="28" customFormat="1" ht="21">
      <c r="C56" s="25"/>
      <c r="D56" s="29"/>
      <c r="E56" s="29"/>
      <c r="G56" s="29"/>
    </row>
    <row r="57" spans="3:7" s="28" customFormat="1" ht="21">
      <c r="C57" s="23"/>
      <c r="D57" s="26"/>
      <c r="E57" s="29"/>
      <c r="G57" s="29"/>
    </row>
    <row r="58" spans="3:7" s="28" customFormat="1" ht="21">
      <c r="C58" s="23"/>
      <c r="D58" s="29"/>
      <c r="E58" s="26"/>
      <c r="G58" s="29"/>
    </row>
    <row r="59" spans="3:7" s="28" customFormat="1" ht="21">
      <c r="C59" s="23"/>
      <c r="D59" s="29"/>
      <c r="E59" s="26"/>
      <c r="G59" s="29"/>
    </row>
    <row r="60" spans="3:7" s="28" customFormat="1" ht="21">
      <c r="C60" s="23"/>
      <c r="D60" s="29"/>
      <c r="E60" s="26"/>
      <c r="G60" s="29"/>
    </row>
    <row r="61" spans="3:7" s="28" customFormat="1" ht="21">
      <c r="C61" s="23"/>
      <c r="D61" s="29"/>
      <c r="E61" s="26"/>
      <c r="G61" s="29"/>
    </row>
    <row r="62" spans="3:7" s="28" customFormat="1" ht="21">
      <c r="C62" s="23"/>
      <c r="D62" s="29"/>
      <c r="E62" s="26"/>
      <c r="G62" s="29"/>
    </row>
    <row r="63" spans="3:7" s="28" customFormat="1" ht="21">
      <c r="C63" s="23"/>
      <c r="D63" s="29"/>
      <c r="E63" s="26"/>
      <c r="G63" s="29"/>
    </row>
    <row r="64" spans="3:7" s="28" customFormat="1" ht="21">
      <c r="C64" s="23"/>
      <c r="D64" s="29"/>
      <c r="E64" s="29"/>
      <c r="G64" s="29"/>
    </row>
    <row r="65" spans="3:7" s="28" customFormat="1" ht="23.25">
      <c r="C65" s="23"/>
      <c r="D65" s="30"/>
      <c r="E65" s="30"/>
      <c r="G65" s="32"/>
    </row>
    <row r="66" spans="3:7" s="28" customFormat="1" ht="23.25">
      <c r="C66" s="23"/>
      <c r="D66" s="30"/>
      <c r="E66" s="30"/>
      <c r="F66" s="31"/>
      <c r="G66" s="35"/>
    </row>
    <row r="67" spans="2:7" s="28" customFormat="1" ht="23.25">
      <c r="B67" s="31"/>
      <c r="C67" s="31"/>
      <c r="D67" s="31"/>
      <c r="E67" s="31"/>
      <c r="F67" s="34"/>
      <c r="G67" s="35"/>
    </row>
    <row r="68" spans="2:7" s="28" customFormat="1" ht="24">
      <c r="B68" s="33"/>
      <c r="C68" s="34"/>
      <c r="D68" s="35"/>
      <c r="E68" s="34"/>
      <c r="F68" s="34"/>
      <c r="G68" s="95"/>
    </row>
    <row r="69" spans="2:7" s="28" customFormat="1" ht="24">
      <c r="B69" s="33"/>
      <c r="C69" s="34"/>
      <c r="D69" s="35"/>
      <c r="E69" s="33"/>
      <c r="F69" s="33"/>
      <c r="G69" s="95"/>
    </row>
    <row r="70" spans="2:7" s="28" customFormat="1" ht="24">
      <c r="B70" s="33"/>
      <c r="C70" s="33"/>
      <c r="D70" s="33"/>
      <c r="E70" s="36"/>
      <c r="F70" s="33"/>
      <c r="G70" s="29"/>
    </row>
    <row r="71" spans="2:7" s="28" customFormat="1" ht="24">
      <c r="B71" s="33"/>
      <c r="C71" s="33"/>
      <c r="D71" s="33"/>
      <c r="E71" s="36"/>
      <c r="G71" s="29"/>
    </row>
    <row r="72" s="28" customFormat="1" ht="21">
      <c r="G72" s="29"/>
    </row>
    <row r="73" s="28" customFormat="1" ht="21">
      <c r="G73" s="29"/>
    </row>
    <row r="74" s="28" customFormat="1" ht="21">
      <c r="G74" s="29"/>
    </row>
    <row r="75" s="28" customFormat="1" ht="21">
      <c r="G75" s="29"/>
    </row>
    <row r="76" s="28" customFormat="1" ht="21">
      <c r="G76" s="29"/>
    </row>
    <row r="77" s="28" customFormat="1" ht="21">
      <c r="G77" s="29"/>
    </row>
    <row r="78" s="28" customFormat="1" ht="21">
      <c r="G78" s="29"/>
    </row>
    <row r="79" s="28" customFormat="1" ht="21">
      <c r="G79" s="29"/>
    </row>
    <row r="80" s="28" customFormat="1" ht="21">
      <c r="G80" s="29"/>
    </row>
    <row r="81" s="28" customFormat="1" ht="21">
      <c r="G81" s="29"/>
    </row>
    <row r="82" s="28" customFormat="1" ht="21">
      <c r="G82" s="29"/>
    </row>
    <row r="83" s="28" customFormat="1" ht="21">
      <c r="G83" s="29"/>
    </row>
    <row r="84" s="28" customFormat="1" ht="21">
      <c r="G84" s="29"/>
    </row>
    <row r="85" s="28" customFormat="1" ht="21">
      <c r="G85" s="29"/>
    </row>
    <row r="86" s="28" customFormat="1" ht="21">
      <c r="G86" s="29"/>
    </row>
    <row r="87" s="28" customFormat="1" ht="21">
      <c r="G87" s="29"/>
    </row>
    <row r="88" s="28" customFormat="1" ht="21">
      <c r="G88" s="29"/>
    </row>
    <row r="89" s="28" customFormat="1" ht="21">
      <c r="G89" s="29"/>
    </row>
    <row r="90" s="28" customFormat="1" ht="21">
      <c r="G90" s="29"/>
    </row>
    <row r="91" s="28" customFormat="1" ht="21">
      <c r="G91" s="29"/>
    </row>
    <row r="92" s="28" customFormat="1" ht="21">
      <c r="G92" s="29"/>
    </row>
    <row r="93" s="28" customFormat="1" ht="21">
      <c r="G93" s="29"/>
    </row>
    <row r="94" s="28" customFormat="1" ht="21">
      <c r="G94" s="29"/>
    </row>
    <row r="95" s="28" customFormat="1" ht="21">
      <c r="G95" s="29"/>
    </row>
    <row r="96" s="28" customFormat="1" ht="21">
      <c r="G96" s="29"/>
    </row>
    <row r="97" s="28" customFormat="1" ht="21">
      <c r="G97" s="29"/>
    </row>
    <row r="98" s="28" customFormat="1" ht="21">
      <c r="G98" s="29"/>
    </row>
    <row r="99" s="28" customFormat="1" ht="21">
      <c r="G99" s="29"/>
    </row>
    <row r="100" s="28" customFormat="1" ht="21">
      <c r="G100" s="29"/>
    </row>
    <row r="101" s="28" customFormat="1" ht="21">
      <c r="G101" s="29"/>
    </row>
    <row r="102" s="28" customFormat="1" ht="21">
      <c r="G102" s="29"/>
    </row>
    <row r="103" s="28" customFormat="1" ht="21">
      <c r="G103" s="29"/>
    </row>
    <row r="104" s="28" customFormat="1" ht="21">
      <c r="G104" s="29"/>
    </row>
    <row r="105" s="28" customFormat="1" ht="21">
      <c r="G105" s="29"/>
    </row>
    <row r="106" s="28" customFormat="1" ht="21">
      <c r="G106" s="29"/>
    </row>
    <row r="107" s="28" customFormat="1" ht="21">
      <c r="G107" s="29"/>
    </row>
    <row r="108" s="28" customFormat="1" ht="21">
      <c r="G108" s="29"/>
    </row>
    <row r="109" s="28" customFormat="1" ht="21">
      <c r="G109" s="29"/>
    </row>
    <row r="110" s="28" customFormat="1" ht="21">
      <c r="G110" s="29"/>
    </row>
    <row r="111" s="28" customFormat="1" ht="21">
      <c r="G111" s="29"/>
    </row>
    <row r="112" s="28" customFormat="1" ht="21">
      <c r="G112" s="29"/>
    </row>
    <row r="113" s="28" customFormat="1" ht="21">
      <c r="G113" s="29"/>
    </row>
    <row r="114" s="28" customFormat="1" ht="21">
      <c r="G114" s="29"/>
    </row>
    <row r="115" s="28" customFormat="1" ht="21">
      <c r="G115" s="29"/>
    </row>
    <row r="116" s="28" customFormat="1" ht="21">
      <c r="G116" s="29"/>
    </row>
    <row r="117" s="28" customFormat="1" ht="21">
      <c r="G117" s="29"/>
    </row>
    <row r="118" s="28" customFormat="1" ht="21">
      <c r="G118" s="29"/>
    </row>
    <row r="119" s="28" customFormat="1" ht="21">
      <c r="G119" s="29"/>
    </row>
    <row r="120" s="28" customFormat="1" ht="21">
      <c r="G120" s="29"/>
    </row>
    <row r="121" s="28" customFormat="1" ht="21">
      <c r="G121" s="29"/>
    </row>
    <row r="122" spans="7:8" s="28" customFormat="1" ht="21">
      <c r="G122" s="94"/>
      <c r="H122" s="2"/>
    </row>
    <row r="123" spans="2:5" ht="21">
      <c r="B123" s="28"/>
      <c r="C123" s="28"/>
      <c r="D123" s="28"/>
      <c r="E123" s="28"/>
    </row>
  </sheetData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9"/>
  </sheetPr>
  <dimension ref="B1:K81"/>
  <sheetViews>
    <sheetView zoomScaleSheetLayoutView="100" workbookViewId="0" topLeftCell="B46">
      <selection activeCell="C61" sqref="C61"/>
    </sheetView>
  </sheetViews>
  <sheetFormatPr defaultColWidth="9.140625" defaultRowHeight="21.75"/>
  <cols>
    <col min="1" max="1" width="1.1484375" style="48" hidden="1" customWidth="1"/>
    <col min="2" max="3" width="16.140625" style="48" customWidth="1"/>
    <col min="4" max="4" width="29.8515625" style="48" customWidth="1"/>
    <col min="5" max="5" width="7.8515625" style="48" customWidth="1"/>
    <col min="6" max="6" width="17.00390625" style="48" customWidth="1"/>
    <col min="7" max="7" width="2.421875" style="48" customWidth="1"/>
    <col min="8" max="8" width="2.8515625" style="48" customWidth="1"/>
    <col min="9" max="9" width="11.8515625" style="48" customWidth="1"/>
    <col min="10" max="10" width="14.00390625" style="48" customWidth="1"/>
    <col min="11" max="16384" width="9.140625" style="48" customWidth="1"/>
  </cols>
  <sheetData>
    <row r="1" spans="2:6" ht="23.25" customHeight="1">
      <c r="B1" s="127" t="s">
        <v>101</v>
      </c>
      <c r="C1" s="127"/>
      <c r="D1" s="127"/>
      <c r="E1" s="127"/>
      <c r="F1" s="127"/>
    </row>
    <row r="2" spans="2:6" ht="23.25" customHeight="1">
      <c r="B2" s="127" t="s">
        <v>5</v>
      </c>
      <c r="C2" s="127"/>
      <c r="D2" s="127"/>
      <c r="E2" s="127"/>
      <c r="F2" s="127"/>
    </row>
    <row r="3" spans="2:6" ht="23.25" customHeight="1">
      <c r="B3" s="92"/>
      <c r="C3" s="92"/>
      <c r="D3" s="92"/>
      <c r="E3" s="107" t="s">
        <v>157</v>
      </c>
      <c r="F3" s="107"/>
    </row>
    <row r="4" spans="2:6" ht="23.25" customHeight="1">
      <c r="B4" s="127" t="s">
        <v>35</v>
      </c>
      <c r="C4" s="127"/>
      <c r="D4" s="127"/>
      <c r="E4" s="127"/>
      <c r="F4" s="127"/>
    </row>
    <row r="5" spans="2:6" ht="23.25" customHeight="1">
      <c r="B5" s="92"/>
      <c r="C5" s="92"/>
      <c r="D5" s="107" t="s">
        <v>151</v>
      </c>
      <c r="E5" s="107"/>
      <c r="F5" s="92"/>
    </row>
    <row r="6" spans="2:6" ht="5.25" customHeight="1" thickBot="1">
      <c r="B6" s="50"/>
      <c r="C6" s="50"/>
      <c r="D6" s="50"/>
      <c r="E6" s="50"/>
      <c r="F6" s="50"/>
    </row>
    <row r="7" spans="2:6" ht="20.25" thickTop="1">
      <c r="B7" s="128" t="s">
        <v>10</v>
      </c>
      <c r="C7" s="129"/>
      <c r="D7" s="52"/>
      <c r="E7" s="53"/>
      <c r="F7" s="54" t="s">
        <v>13</v>
      </c>
    </row>
    <row r="8" spans="2:6" ht="19.5">
      <c r="B8" s="39" t="s">
        <v>11</v>
      </c>
      <c r="C8" s="39" t="s">
        <v>12</v>
      </c>
      <c r="D8" s="41" t="s">
        <v>7</v>
      </c>
      <c r="E8" s="42" t="s">
        <v>8</v>
      </c>
      <c r="F8" s="40" t="s">
        <v>12</v>
      </c>
    </row>
    <row r="9" spans="2:6" ht="20.25" thickBot="1">
      <c r="B9" s="55" t="s">
        <v>4</v>
      </c>
      <c r="C9" s="55" t="s">
        <v>4</v>
      </c>
      <c r="D9" s="56"/>
      <c r="E9" s="57"/>
      <c r="F9" s="58" t="s">
        <v>4</v>
      </c>
    </row>
    <row r="10" spans="2:6" ht="20.25" thickTop="1">
      <c r="B10" s="59"/>
      <c r="C10" s="60">
        <v>10855023.23</v>
      </c>
      <c r="D10" s="49" t="s">
        <v>14</v>
      </c>
      <c r="E10" s="53"/>
      <c r="F10" s="61">
        <v>10180665.63</v>
      </c>
    </row>
    <row r="11" spans="2:6" ht="19.5">
      <c r="B11" s="59"/>
      <c r="C11" s="61"/>
      <c r="D11" s="62" t="s">
        <v>106</v>
      </c>
      <c r="E11" s="63"/>
      <c r="F11" s="61"/>
    </row>
    <row r="12" spans="2:6" ht="19.5">
      <c r="B12" s="59">
        <v>71000</v>
      </c>
      <c r="C12" s="61"/>
      <c r="D12" s="49" t="s">
        <v>15</v>
      </c>
      <c r="E12" s="63">
        <v>100</v>
      </c>
      <c r="F12" s="118" t="str">
        <f>หมายเหตุประกอบงบ!C4</f>
        <v>-</v>
      </c>
    </row>
    <row r="13" spans="2:6" ht="19.5">
      <c r="B13" s="59">
        <v>42700</v>
      </c>
      <c r="C13" s="61">
        <v>1828</v>
      </c>
      <c r="D13" s="49" t="s">
        <v>16</v>
      </c>
      <c r="E13" s="63">
        <v>120</v>
      </c>
      <c r="F13" s="118" t="s">
        <v>137</v>
      </c>
    </row>
    <row r="14" spans="2:6" ht="19.5">
      <c r="B14" s="59">
        <v>31000</v>
      </c>
      <c r="C14" s="61"/>
      <c r="D14" s="49" t="s">
        <v>17</v>
      </c>
      <c r="E14" s="63">
        <v>200</v>
      </c>
      <c r="F14" s="118" t="str">
        <f>หมายเหตุประกอบงบ!C14</f>
        <v>-</v>
      </c>
    </row>
    <row r="15" spans="2:6" ht="19.5">
      <c r="B15" s="64">
        <v>0</v>
      </c>
      <c r="C15" s="61">
        <v>0</v>
      </c>
      <c r="D15" s="49" t="s">
        <v>18</v>
      </c>
      <c r="E15" s="63">
        <v>250</v>
      </c>
      <c r="F15" s="61">
        <v>0</v>
      </c>
    </row>
    <row r="16" spans="2:6" ht="19.5">
      <c r="B16" s="59">
        <v>160500</v>
      </c>
      <c r="C16" s="118" t="s">
        <v>137</v>
      </c>
      <c r="D16" s="49" t="s">
        <v>19</v>
      </c>
      <c r="E16" s="63">
        <v>300</v>
      </c>
      <c r="F16" s="118" t="str">
        <f>หมายเหตุประกอบงบ!C16</f>
        <v>-</v>
      </c>
    </row>
    <row r="17" spans="2:6" ht="19.5">
      <c r="B17" s="59">
        <v>0</v>
      </c>
      <c r="C17" s="61">
        <v>0</v>
      </c>
      <c r="D17" s="49" t="s">
        <v>39</v>
      </c>
      <c r="E17" s="63">
        <v>350</v>
      </c>
      <c r="F17" s="61">
        <v>0</v>
      </c>
    </row>
    <row r="18" spans="2:6" ht="19.5">
      <c r="B18" s="59">
        <v>8164000</v>
      </c>
      <c r="C18" s="61">
        <v>2235760.23</v>
      </c>
      <c r="D18" s="49" t="s">
        <v>20</v>
      </c>
      <c r="E18" s="63">
        <v>1000</v>
      </c>
      <c r="F18" s="61">
        <v>947242.27</v>
      </c>
    </row>
    <row r="19" spans="2:6" ht="19.5">
      <c r="B19" s="59">
        <v>6796096</v>
      </c>
      <c r="C19" s="118" t="s">
        <v>137</v>
      </c>
      <c r="D19" s="49" t="s">
        <v>21</v>
      </c>
      <c r="E19" s="63">
        <v>2000</v>
      </c>
      <c r="F19" s="61">
        <v>0</v>
      </c>
    </row>
    <row r="20" spans="2:6" ht="20.25" thickBot="1">
      <c r="B20" s="65">
        <f>SUM(B12:B19)</f>
        <v>15265296</v>
      </c>
      <c r="C20" s="44">
        <f>SUM(C12:C19)</f>
        <v>2237588.23</v>
      </c>
      <c r="D20" s="49"/>
      <c r="E20" s="63"/>
      <c r="F20" s="66">
        <f>SUM(F12:F19)</f>
        <v>947242.27</v>
      </c>
    </row>
    <row r="21" spans="2:6" ht="20.25" thickTop="1">
      <c r="B21" s="45"/>
      <c r="C21" s="61"/>
      <c r="D21" s="49" t="s">
        <v>37</v>
      </c>
      <c r="E21" s="63">
        <v>3000</v>
      </c>
      <c r="F21" s="67"/>
    </row>
    <row r="22" spans="2:6" ht="19.5">
      <c r="B22" s="49"/>
      <c r="C22" s="61"/>
      <c r="D22" s="49" t="s">
        <v>142</v>
      </c>
      <c r="E22" s="68">
        <v>602</v>
      </c>
      <c r="F22" s="61">
        <v>0</v>
      </c>
    </row>
    <row r="23" spans="2:6" ht="19.5">
      <c r="B23" s="49"/>
      <c r="C23" s="61"/>
      <c r="D23" s="49" t="s">
        <v>102</v>
      </c>
      <c r="E23" s="68">
        <v>600</v>
      </c>
      <c r="F23" s="61">
        <v>0</v>
      </c>
    </row>
    <row r="24" spans="2:6" ht="19.5">
      <c r="B24" s="49"/>
      <c r="C24" s="61">
        <v>25055.39</v>
      </c>
      <c r="D24" s="49" t="s">
        <v>112</v>
      </c>
      <c r="E24" s="68">
        <v>900</v>
      </c>
      <c r="F24" s="61">
        <v>48.11</v>
      </c>
    </row>
    <row r="25" spans="2:6" ht="19.5">
      <c r="B25" s="49"/>
      <c r="C25" s="61">
        <v>3480</v>
      </c>
      <c r="D25" s="49" t="s">
        <v>47</v>
      </c>
      <c r="E25" s="68">
        <v>700</v>
      </c>
      <c r="F25" s="61">
        <v>0</v>
      </c>
    </row>
    <row r="26" spans="2:6" ht="19.5">
      <c r="B26" s="49"/>
      <c r="C26" s="61" t="s">
        <v>137</v>
      </c>
      <c r="D26" s="49" t="s">
        <v>104</v>
      </c>
      <c r="E26" s="68"/>
      <c r="F26" s="61">
        <v>0</v>
      </c>
    </row>
    <row r="27" spans="2:6" ht="19.5">
      <c r="B27" s="49"/>
      <c r="C27" s="61">
        <v>25500</v>
      </c>
      <c r="D27" s="49" t="s">
        <v>103</v>
      </c>
      <c r="E27" s="68">
        <v>90</v>
      </c>
      <c r="F27" s="118" t="s">
        <v>137</v>
      </c>
    </row>
    <row r="28" spans="2:6" ht="19.5">
      <c r="B28" s="49"/>
      <c r="C28" s="61"/>
      <c r="D28" s="49"/>
      <c r="E28" s="63"/>
      <c r="F28" s="61"/>
    </row>
    <row r="29" spans="2:6" ht="19.5">
      <c r="B29" s="49"/>
      <c r="C29" s="43">
        <f>SUM(C21:C28)</f>
        <v>54035.39</v>
      </c>
      <c r="D29" s="49"/>
      <c r="E29" s="63"/>
      <c r="F29" s="43">
        <f>SUM(F21:F28)</f>
        <v>48.11</v>
      </c>
    </row>
    <row r="30" spans="2:6" ht="20.25" thickBot="1">
      <c r="B30" s="49"/>
      <c r="C30" s="44">
        <f>SUM(C29,C20)</f>
        <v>2291623.62</v>
      </c>
      <c r="D30" s="49" t="s">
        <v>22</v>
      </c>
      <c r="E30" s="69"/>
      <c r="F30" s="66">
        <f>SUM(F29,F20)</f>
        <v>947290.38</v>
      </c>
    </row>
    <row r="31" spans="2:6" ht="20.25" thickTop="1">
      <c r="B31" s="49"/>
      <c r="C31" s="45"/>
      <c r="D31" s="49"/>
      <c r="E31" s="70"/>
      <c r="F31" s="45"/>
    </row>
    <row r="32" spans="2:6" ht="19.5">
      <c r="B32" s="49"/>
      <c r="C32" s="45"/>
      <c r="D32" s="49"/>
      <c r="E32" s="70"/>
      <c r="F32" s="45"/>
    </row>
    <row r="33" spans="2:6" ht="19.5">
      <c r="B33" s="49"/>
      <c r="C33" s="45"/>
      <c r="D33" s="49"/>
      <c r="E33" s="70"/>
      <c r="F33" s="45"/>
    </row>
    <row r="34" spans="2:6" ht="19.5">
      <c r="B34" s="49"/>
      <c r="C34" s="45"/>
      <c r="D34" s="49"/>
      <c r="E34" s="70"/>
      <c r="F34" s="45"/>
    </row>
    <row r="35" spans="2:6" ht="19.5">
      <c r="B35" s="49"/>
      <c r="C35" s="45"/>
      <c r="D35" s="49"/>
      <c r="E35" s="70"/>
      <c r="F35" s="45"/>
    </row>
    <row r="36" spans="2:6" ht="19.5">
      <c r="B36" s="49"/>
      <c r="C36" s="45"/>
      <c r="D36" s="49"/>
      <c r="E36" s="70"/>
      <c r="F36" s="45"/>
    </row>
    <row r="37" spans="2:6" ht="19.5">
      <c r="B37" s="49"/>
      <c r="C37" s="45"/>
      <c r="D37" s="49"/>
      <c r="E37" s="70"/>
      <c r="F37" s="45"/>
    </row>
    <row r="38" spans="2:6" ht="19.5">
      <c r="B38" s="49"/>
      <c r="C38" s="45"/>
      <c r="D38" s="49"/>
      <c r="E38" s="70"/>
      <c r="F38" s="45"/>
    </row>
    <row r="39" spans="2:6" ht="19.5">
      <c r="B39" s="49"/>
      <c r="C39" s="45"/>
      <c r="D39" s="49"/>
      <c r="E39" s="70"/>
      <c r="F39" s="45"/>
    </row>
    <row r="40" spans="2:6" ht="19.5">
      <c r="B40" s="49"/>
      <c r="C40" s="45"/>
      <c r="D40" s="49"/>
      <c r="E40" s="70"/>
      <c r="F40" s="45"/>
    </row>
    <row r="41" spans="2:6" ht="19.5">
      <c r="B41" s="49"/>
      <c r="C41" s="45"/>
      <c r="D41" s="49"/>
      <c r="E41" s="70"/>
      <c r="F41" s="45"/>
    </row>
    <row r="42" spans="2:6" ht="19.5">
      <c r="B42" s="49"/>
      <c r="C42" s="45"/>
      <c r="D42" s="49"/>
      <c r="E42" s="70"/>
      <c r="F42" s="45"/>
    </row>
    <row r="43" spans="2:6" ht="19.5">
      <c r="B43" s="49"/>
      <c r="C43" s="45"/>
      <c r="D43" s="49"/>
      <c r="E43" s="70"/>
      <c r="F43" s="45"/>
    </row>
    <row r="44" spans="2:6" ht="18.75" customHeight="1" thickBot="1">
      <c r="B44" s="50"/>
      <c r="C44" s="50"/>
      <c r="D44" s="71" t="s">
        <v>36</v>
      </c>
      <c r="E44" s="50"/>
      <c r="F44" s="50"/>
    </row>
    <row r="45" spans="2:6" ht="18.75" customHeight="1" thickTop="1">
      <c r="B45" s="122" t="s">
        <v>10</v>
      </c>
      <c r="C45" s="123"/>
      <c r="D45" s="52"/>
      <c r="E45" s="53"/>
      <c r="F45" s="42" t="s">
        <v>13</v>
      </c>
    </row>
    <row r="46" spans="2:6" ht="18.75" customHeight="1">
      <c r="B46" s="39" t="s">
        <v>11</v>
      </c>
      <c r="C46" s="40" t="s">
        <v>12</v>
      </c>
      <c r="D46" s="51" t="s">
        <v>7</v>
      </c>
      <c r="E46" s="42" t="s">
        <v>8</v>
      </c>
      <c r="F46" s="40" t="s">
        <v>12</v>
      </c>
    </row>
    <row r="47" spans="2:6" ht="18.75" customHeight="1" thickBot="1">
      <c r="B47" s="55" t="s">
        <v>4</v>
      </c>
      <c r="C47" s="58" t="s">
        <v>4</v>
      </c>
      <c r="D47" s="50"/>
      <c r="E47" s="57"/>
      <c r="F47" s="58" t="s">
        <v>4</v>
      </c>
    </row>
    <row r="48" spans="2:6" ht="18.75" customHeight="1" thickTop="1">
      <c r="B48" s="59"/>
      <c r="C48" s="61"/>
      <c r="D48" s="62" t="s">
        <v>23</v>
      </c>
      <c r="E48" s="68"/>
      <c r="F48" s="61"/>
    </row>
    <row r="49" spans="2:6" ht="18.75" customHeight="1">
      <c r="B49" s="59">
        <v>232244</v>
      </c>
      <c r="C49" s="96">
        <v>37314</v>
      </c>
      <c r="D49" s="49" t="s">
        <v>24</v>
      </c>
      <c r="E49" s="68">
        <v>5000</v>
      </c>
      <c r="F49" s="61">
        <v>7876</v>
      </c>
    </row>
    <row r="50" spans="2:6" ht="18.75" customHeight="1">
      <c r="B50" s="59">
        <v>2032080</v>
      </c>
      <c r="C50" s="96">
        <v>500238</v>
      </c>
      <c r="D50" s="49" t="s">
        <v>25</v>
      </c>
      <c r="E50" s="68">
        <v>5100</v>
      </c>
      <c r="F50" s="61">
        <v>171870</v>
      </c>
    </row>
    <row r="51" spans="2:6" ht="18.75" customHeight="1">
      <c r="B51" s="59">
        <v>98400</v>
      </c>
      <c r="C51" s="96">
        <v>24600</v>
      </c>
      <c r="D51" s="49" t="s">
        <v>26</v>
      </c>
      <c r="E51" s="68">
        <v>5120</v>
      </c>
      <c r="F51" s="61">
        <v>8200</v>
      </c>
    </row>
    <row r="52" spans="2:6" ht="18.75" customHeight="1">
      <c r="B52" s="59">
        <v>466230</v>
      </c>
      <c r="C52" s="96">
        <v>118140</v>
      </c>
      <c r="D52" s="49" t="s">
        <v>27</v>
      </c>
      <c r="E52" s="68">
        <v>5130</v>
      </c>
      <c r="F52" s="61">
        <v>39380</v>
      </c>
    </row>
    <row r="53" spans="2:9" ht="18.75" customHeight="1">
      <c r="B53" s="59">
        <v>2031470</v>
      </c>
      <c r="C53" s="96">
        <v>349258</v>
      </c>
      <c r="D53" s="49" t="s">
        <v>28</v>
      </c>
      <c r="E53" s="68">
        <v>5200</v>
      </c>
      <c r="F53" s="61">
        <v>120522</v>
      </c>
      <c r="I53" s="110"/>
    </row>
    <row r="54" spans="2:11" ht="18.75" customHeight="1">
      <c r="B54" s="59">
        <v>2986000</v>
      </c>
      <c r="C54" s="96">
        <v>337906.01</v>
      </c>
      <c r="D54" s="49" t="s">
        <v>29</v>
      </c>
      <c r="E54" s="68">
        <v>5250</v>
      </c>
      <c r="F54" s="61">
        <v>309766.56</v>
      </c>
      <c r="I54" s="110"/>
      <c r="J54" s="110"/>
      <c r="K54" s="111"/>
    </row>
    <row r="55" spans="2:6" ht="18.75" customHeight="1">
      <c r="B55" s="59">
        <v>984096</v>
      </c>
      <c r="C55" s="96">
        <v>91376</v>
      </c>
      <c r="D55" s="49" t="s">
        <v>30</v>
      </c>
      <c r="E55" s="68">
        <v>5270</v>
      </c>
      <c r="F55" s="61">
        <v>9955</v>
      </c>
    </row>
    <row r="56" spans="2:6" ht="18.75" customHeight="1">
      <c r="B56" s="59">
        <v>148000</v>
      </c>
      <c r="C56" s="96">
        <v>23331.17</v>
      </c>
      <c r="D56" s="49" t="s">
        <v>31</v>
      </c>
      <c r="E56" s="68">
        <v>5300</v>
      </c>
      <c r="F56" s="61">
        <v>11214.68</v>
      </c>
    </row>
    <row r="57" spans="2:6" ht="18.75" customHeight="1">
      <c r="B57" s="59">
        <v>1663650</v>
      </c>
      <c r="C57" s="96">
        <v>72000</v>
      </c>
      <c r="D57" s="49" t="s">
        <v>32</v>
      </c>
      <c r="E57" s="68">
        <v>5400</v>
      </c>
      <c r="F57" s="61">
        <v>42000</v>
      </c>
    </row>
    <row r="58" spans="2:6" ht="18.75" customHeight="1">
      <c r="B58" s="59">
        <v>435726</v>
      </c>
      <c r="C58" s="96" t="s">
        <v>137</v>
      </c>
      <c r="D58" s="49" t="s">
        <v>33</v>
      </c>
      <c r="E58" s="68">
        <v>5450</v>
      </c>
      <c r="F58" s="61" t="s">
        <v>137</v>
      </c>
    </row>
    <row r="59" spans="2:6" ht="18.75" customHeight="1">
      <c r="B59" s="59">
        <v>2463400</v>
      </c>
      <c r="C59" s="96" t="s">
        <v>137</v>
      </c>
      <c r="D59" s="49" t="s">
        <v>34</v>
      </c>
      <c r="E59" s="68">
        <v>5500</v>
      </c>
      <c r="F59" s="61" t="s">
        <v>137</v>
      </c>
    </row>
    <row r="60" spans="2:6" ht="18.75" customHeight="1">
      <c r="B60" s="59">
        <v>1724000</v>
      </c>
      <c r="C60" s="96" t="s">
        <v>137</v>
      </c>
      <c r="D60" s="49" t="s">
        <v>138</v>
      </c>
      <c r="E60" s="68">
        <v>5550</v>
      </c>
      <c r="F60" s="67" t="s">
        <v>137</v>
      </c>
    </row>
    <row r="61" spans="2:6" ht="18.75" customHeight="1" thickBot="1">
      <c r="B61" s="65">
        <f>SUM(B49:B60)</f>
        <v>15265296</v>
      </c>
      <c r="C61" s="97">
        <f>SUM(C49:C60)</f>
        <v>1554163.18</v>
      </c>
      <c r="D61" s="106"/>
      <c r="E61" s="68"/>
      <c r="F61" s="66">
        <f>SUM(F49:F60)</f>
        <v>720784.2400000001</v>
      </c>
    </row>
    <row r="62" spans="2:6" ht="18.75" customHeight="1" thickTop="1">
      <c r="B62" s="74"/>
      <c r="C62" s="98">
        <v>7440</v>
      </c>
      <c r="D62" s="108" t="s">
        <v>47</v>
      </c>
      <c r="E62" s="42">
        <v>700</v>
      </c>
      <c r="F62" s="73">
        <v>7440</v>
      </c>
    </row>
    <row r="63" spans="2:6" ht="18.75" customHeight="1">
      <c r="B63" s="74"/>
      <c r="C63" s="98">
        <v>1079598</v>
      </c>
      <c r="D63" s="108" t="s">
        <v>149</v>
      </c>
      <c r="E63" s="42"/>
      <c r="F63" s="73"/>
    </row>
    <row r="64" spans="2:6" ht="18.75" customHeight="1">
      <c r="B64" s="67"/>
      <c r="C64" s="72">
        <v>132010.28</v>
      </c>
      <c r="D64" s="108" t="s">
        <v>113</v>
      </c>
      <c r="E64" s="68">
        <v>900</v>
      </c>
      <c r="F64" s="67">
        <v>51796.38</v>
      </c>
    </row>
    <row r="65" spans="2:6" ht="18.75" customHeight="1">
      <c r="B65" s="75"/>
      <c r="C65" s="72" t="s">
        <v>137</v>
      </c>
      <c r="D65" s="108" t="s">
        <v>104</v>
      </c>
      <c r="E65" s="68">
        <v>82</v>
      </c>
      <c r="F65" s="61">
        <v>0</v>
      </c>
    </row>
    <row r="66" spans="2:6" ht="18.75" customHeight="1">
      <c r="B66" s="75"/>
      <c r="C66" s="72" t="s">
        <v>137</v>
      </c>
      <c r="D66" s="108" t="s">
        <v>102</v>
      </c>
      <c r="E66" s="68">
        <v>600</v>
      </c>
      <c r="F66" s="61">
        <v>0</v>
      </c>
    </row>
    <row r="67" spans="2:6" ht="18.75" customHeight="1">
      <c r="B67" s="75"/>
      <c r="C67" s="72" t="s">
        <v>137</v>
      </c>
      <c r="D67" s="108" t="s">
        <v>99</v>
      </c>
      <c r="E67" s="68">
        <v>602</v>
      </c>
      <c r="F67" s="61">
        <v>0</v>
      </c>
    </row>
    <row r="68" spans="2:6" ht="18.75" customHeight="1">
      <c r="B68" s="75"/>
      <c r="C68" s="98">
        <v>25500</v>
      </c>
      <c r="D68" s="109" t="s">
        <v>105</v>
      </c>
      <c r="E68" s="100">
        <v>90</v>
      </c>
      <c r="F68" s="96" t="s">
        <v>137</v>
      </c>
    </row>
    <row r="69" spans="2:6" ht="18.75" customHeight="1">
      <c r="B69" s="49"/>
      <c r="C69" s="47">
        <f>SUM(C62:C68)</f>
        <v>1244548.28</v>
      </c>
      <c r="D69" s="99"/>
      <c r="E69" s="101"/>
      <c r="F69" s="102">
        <f>SUM(F62:F68)</f>
        <v>59236.38</v>
      </c>
    </row>
    <row r="70" spans="2:6" ht="18.75" customHeight="1">
      <c r="B70" s="49"/>
      <c r="C70" s="43">
        <f>SUM(C69,C61)</f>
        <v>2798711.46</v>
      </c>
      <c r="D70" s="77" t="s">
        <v>108</v>
      </c>
      <c r="E70" s="75"/>
      <c r="F70" s="76">
        <f>SUM(F69,F61)</f>
        <v>780020.6200000001</v>
      </c>
    </row>
    <row r="71" spans="2:6" ht="18.75" customHeight="1">
      <c r="B71" s="49"/>
      <c r="C71" s="61"/>
      <c r="D71" s="114" t="s">
        <v>145</v>
      </c>
      <c r="E71" s="75"/>
      <c r="F71" s="67">
        <v>0</v>
      </c>
    </row>
    <row r="72" spans="2:6" ht="18.75" customHeight="1">
      <c r="B72" s="49"/>
      <c r="C72" s="61"/>
      <c r="D72" s="77" t="s">
        <v>143</v>
      </c>
      <c r="E72" s="75"/>
      <c r="F72" s="67">
        <f>F31-F71</f>
        <v>0</v>
      </c>
    </row>
    <row r="73" spans="2:6" ht="18.75" customHeight="1">
      <c r="B73" s="49"/>
      <c r="C73" s="61">
        <f>C30-C70</f>
        <v>-507087.83999999985</v>
      </c>
      <c r="D73" s="114" t="s">
        <v>146</v>
      </c>
      <c r="E73" s="75"/>
      <c r="F73" s="67">
        <f>F30-F70</f>
        <v>167269.7599999999</v>
      </c>
    </row>
    <row r="74" spans="2:9" ht="18.75" customHeight="1" thickBot="1">
      <c r="B74" s="49"/>
      <c r="C74" s="44">
        <f>C10+C73</f>
        <v>10347935.39</v>
      </c>
      <c r="D74" s="77" t="s">
        <v>144</v>
      </c>
      <c r="E74" s="75"/>
      <c r="F74" s="66">
        <f>F10+F73</f>
        <v>10347935.39</v>
      </c>
      <c r="I74" s="113" t="e">
        <f>งบทดลอง!H9</f>
        <v>#REF!</v>
      </c>
    </row>
    <row r="75" ht="18.75" customHeight="1" thickTop="1"/>
    <row r="76" ht="18" customHeight="1">
      <c r="I76" s="111" t="e">
        <f>I74-F74</f>
        <v>#REF!</v>
      </c>
    </row>
    <row r="77" ht="12.75" customHeight="1"/>
    <row r="78" ht="12.75" customHeight="1"/>
    <row r="79" spans="2:9" ht="18.75" customHeight="1">
      <c r="B79" s="103" t="s">
        <v>120</v>
      </c>
      <c r="I79" s="111" t="e">
        <f>I74-C74</f>
        <v>#REF!</v>
      </c>
    </row>
    <row r="80" ht="19.5">
      <c r="B80" s="103" t="s">
        <v>119</v>
      </c>
    </row>
    <row r="81" ht="19.5">
      <c r="B81" s="104" t="s">
        <v>121</v>
      </c>
    </row>
  </sheetData>
  <mergeCells count="5">
    <mergeCell ref="B4:F4"/>
    <mergeCell ref="B7:C7"/>
    <mergeCell ref="B45:C45"/>
    <mergeCell ref="B1:F1"/>
    <mergeCell ref="B2:F2"/>
  </mergeCells>
  <printOptions/>
  <pageMargins left="0.9" right="0.14" top="0.26" bottom="0.16" header="0.19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9"/>
  </sheetPr>
  <dimension ref="A2:E299"/>
  <sheetViews>
    <sheetView tabSelected="1" zoomScaleSheetLayoutView="100" workbookViewId="0" topLeftCell="A1">
      <selection activeCell="F13" sqref="F13"/>
    </sheetView>
  </sheetViews>
  <sheetFormatPr defaultColWidth="9.140625" defaultRowHeight="21.75"/>
  <cols>
    <col min="1" max="1" width="3.00390625" style="46" customWidth="1"/>
    <col min="2" max="2" width="46.7109375" style="46" customWidth="1"/>
    <col min="3" max="3" width="20.00390625" style="46" customWidth="1"/>
    <col min="4" max="4" width="8.57421875" style="46" customWidth="1"/>
    <col min="5" max="16384" width="9.00390625" style="46" customWidth="1"/>
  </cols>
  <sheetData>
    <row r="1" s="83" customFormat="1" ht="18.75" customHeight="1"/>
    <row r="2" spans="1:4" ht="21.75">
      <c r="A2" s="124" t="s">
        <v>153</v>
      </c>
      <c r="B2" s="124"/>
      <c r="C2" s="124"/>
      <c r="D2" s="124"/>
    </row>
    <row r="3" spans="2:3" ht="21.75">
      <c r="B3" s="124" t="s">
        <v>48</v>
      </c>
      <c r="C3" s="124"/>
    </row>
    <row r="4" spans="2:3" ht="21.75">
      <c r="B4" s="9" t="s">
        <v>75</v>
      </c>
      <c r="C4" s="116" t="s">
        <v>137</v>
      </c>
    </row>
    <row r="5" spans="2:5" ht="21.75">
      <c r="B5" s="1" t="s">
        <v>49</v>
      </c>
      <c r="C5" s="93" t="s">
        <v>137</v>
      </c>
      <c r="D5" s="8"/>
      <c r="E5" s="8"/>
    </row>
    <row r="6" spans="2:5" ht="21.75">
      <c r="B6" s="1" t="s">
        <v>50</v>
      </c>
      <c r="C6" s="93" t="s">
        <v>137</v>
      </c>
      <c r="D6" s="8"/>
      <c r="E6" s="8"/>
    </row>
    <row r="7" spans="2:5" ht="21.75">
      <c r="B7" s="9" t="s">
        <v>74</v>
      </c>
      <c r="C7" s="115" t="s">
        <v>137</v>
      </c>
      <c r="E7" s="90"/>
    </row>
    <row r="8" spans="2:3" ht="21.75">
      <c r="B8" s="1" t="s">
        <v>52</v>
      </c>
      <c r="C8" s="93" t="s">
        <v>137</v>
      </c>
    </row>
    <row r="9" spans="2:3" ht="21.75">
      <c r="B9" s="1" t="s">
        <v>109</v>
      </c>
      <c r="C9" s="93" t="s">
        <v>137</v>
      </c>
    </row>
    <row r="10" spans="2:3" ht="21.75">
      <c r="B10" s="1" t="s">
        <v>110</v>
      </c>
      <c r="C10" s="93" t="s">
        <v>137</v>
      </c>
    </row>
    <row r="11" spans="2:3" ht="21.75">
      <c r="B11" s="1" t="s">
        <v>117</v>
      </c>
      <c r="C11" s="93" t="s">
        <v>137</v>
      </c>
    </row>
    <row r="12" spans="2:3" ht="21.75">
      <c r="B12" s="1" t="s">
        <v>63</v>
      </c>
      <c r="C12" s="93" t="s">
        <v>137</v>
      </c>
    </row>
    <row r="13" spans="2:3" ht="21.75">
      <c r="B13" s="1" t="s">
        <v>135</v>
      </c>
      <c r="C13" s="93" t="s">
        <v>137</v>
      </c>
    </row>
    <row r="14" spans="2:3" ht="21.75">
      <c r="B14" s="9" t="s">
        <v>82</v>
      </c>
      <c r="C14" s="115" t="s">
        <v>137</v>
      </c>
    </row>
    <row r="15" spans="2:3" ht="21.75">
      <c r="B15" s="1" t="s">
        <v>53</v>
      </c>
      <c r="C15" s="93" t="s">
        <v>137</v>
      </c>
    </row>
    <row r="16" spans="2:3" ht="21.75">
      <c r="B16" s="9" t="s">
        <v>83</v>
      </c>
      <c r="C16" s="115" t="s">
        <v>137</v>
      </c>
    </row>
    <row r="17" spans="2:3" ht="23.25" customHeight="1">
      <c r="B17" s="1" t="s">
        <v>64</v>
      </c>
      <c r="C17" s="93" t="s">
        <v>137</v>
      </c>
    </row>
    <row r="18" spans="2:3" ht="23.25" customHeight="1">
      <c r="B18" s="1" t="s">
        <v>111</v>
      </c>
      <c r="C18" s="93" t="s">
        <v>137</v>
      </c>
    </row>
    <row r="19" spans="2:3" ht="21.75">
      <c r="B19" s="9" t="s">
        <v>80</v>
      </c>
      <c r="C19" s="89">
        <v>947242.27</v>
      </c>
    </row>
    <row r="20" spans="2:3" ht="22.5" customHeight="1">
      <c r="B20" s="1" t="s">
        <v>38</v>
      </c>
      <c r="C20" s="93">
        <v>763248.4</v>
      </c>
    </row>
    <row r="21" spans="2:3" ht="21.75">
      <c r="B21" s="1" t="s">
        <v>54</v>
      </c>
      <c r="C21" s="87">
        <v>67363.55</v>
      </c>
    </row>
    <row r="22" spans="2:3" ht="21.75">
      <c r="B22" s="1" t="s">
        <v>66</v>
      </c>
      <c r="C22" s="87">
        <v>2407.41</v>
      </c>
    </row>
    <row r="23" spans="2:3" ht="21.75">
      <c r="B23" s="1" t="s">
        <v>55</v>
      </c>
      <c r="C23" s="87">
        <v>37416.24</v>
      </c>
    </row>
    <row r="24" spans="2:3" ht="21.75">
      <c r="B24" s="1" t="s">
        <v>56</v>
      </c>
      <c r="C24" s="87">
        <v>66816.8</v>
      </c>
    </row>
    <row r="25" spans="2:3" ht="21.75">
      <c r="B25" s="1" t="s">
        <v>67</v>
      </c>
      <c r="C25" s="93" t="s">
        <v>137</v>
      </c>
    </row>
    <row r="26" spans="2:3" ht="21.75">
      <c r="B26" s="1" t="s">
        <v>68</v>
      </c>
      <c r="C26" s="8">
        <v>9989.87</v>
      </c>
    </row>
    <row r="27" spans="2:3" ht="21.75">
      <c r="B27" s="1" t="s">
        <v>57</v>
      </c>
      <c r="C27" s="8">
        <v>0</v>
      </c>
    </row>
    <row r="28" spans="2:3" ht="21.75">
      <c r="B28" s="1" t="s">
        <v>134</v>
      </c>
      <c r="C28" s="93" t="s">
        <v>137</v>
      </c>
    </row>
    <row r="29" spans="2:3" ht="21.75">
      <c r="B29" s="9" t="s">
        <v>73</v>
      </c>
      <c r="C29" s="115">
        <f>I29</f>
        <v>0</v>
      </c>
    </row>
    <row r="30" spans="2:3" ht="21.75">
      <c r="B30" s="1" t="s">
        <v>122</v>
      </c>
      <c r="C30" s="93" t="s">
        <v>137</v>
      </c>
    </row>
    <row r="31" spans="2:3" ht="21.75">
      <c r="B31" s="1" t="s">
        <v>127</v>
      </c>
      <c r="C31" s="93" t="s">
        <v>137</v>
      </c>
    </row>
    <row r="32" spans="2:3" ht="21.75">
      <c r="B32" s="1" t="s">
        <v>124</v>
      </c>
      <c r="C32" s="93" t="s">
        <v>137</v>
      </c>
    </row>
    <row r="33" spans="2:3" ht="21.75">
      <c r="B33" s="1" t="s">
        <v>125</v>
      </c>
      <c r="C33" s="93" t="s">
        <v>137</v>
      </c>
    </row>
    <row r="34" spans="2:3" ht="21.75">
      <c r="B34" s="1" t="s">
        <v>126</v>
      </c>
      <c r="C34" s="93" t="s">
        <v>137</v>
      </c>
    </row>
    <row r="35" spans="2:3" ht="21.75">
      <c r="B35" s="1" t="s">
        <v>129</v>
      </c>
      <c r="C35" s="93" t="s">
        <v>137</v>
      </c>
    </row>
    <row r="36" spans="2:3" ht="21.75">
      <c r="B36" s="1" t="s">
        <v>130</v>
      </c>
      <c r="C36" s="93" t="s">
        <v>137</v>
      </c>
    </row>
    <row r="37" ht="22.5" thickBot="1">
      <c r="C37" s="81">
        <f>SUM(C4,C7,C14,C16,C19,C29)</f>
        <v>947242.27</v>
      </c>
    </row>
    <row r="38" spans="2:3" ht="22.5" thickTop="1">
      <c r="B38" s="9"/>
      <c r="C38" s="91"/>
    </row>
    <row r="39" spans="2:3" ht="21.75">
      <c r="B39" s="9"/>
      <c r="C39" s="91"/>
    </row>
    <row r="40" spans="2:3" ht="21.75">
      <c r="B40" s="9"/>
      <c r="C40" s="91"/>
    </row>
    <row r="41" spans="1:4" ht="21.75">
      <c r="A41" s="124" t="s">
        <v>155</v>
      </c>
      <c r="B41" s="124"/>
      <c r="C41" s="124"/>
      <c r="D41" s="124"/>
    </row>
    <row r="42" spans="2:3" ht="21.75">
      <c r="B42" s="124" t="s">
        <v>58</v>
      </c>
      <c r="C42" s="124"/>
    </row>
    <row r="43" spans="2:3" ht="21.75">
      <c r="B43" s="1"/>
      <c r="C43" s="8"/>
    </row>
    <row r="44" spans="2:3" ht="21.75">
      <c r="B44" s="1" t="s">
        <v>140</v>
      </c>
      <c r="C44" s="8">
        <v>48.11</v>
      </c>
    </row>
    <row r="45" spans="2:3" ht="21.75">
      <c r="B45" s="1" t="s">
        <v>59</v>
      </c>
      <c r="C45" s="8"/>
    </row>
    <row r="46" spans="2:3" ht="21.75">
      <c r="B46" s="1" t="s">
        <v>70</v>
      </c>
      <c r="C46" s="8">
        <v>0</v>
      </c>
    </row>
    <row r="47" spans="2:3" ht="21.75">
      <c r="B47" s="1" t="s">
        <v>71</v>
      </c>
      <c r="C47" s="8">
        <v>0</v>
      </c>
    </row>
    <row r="48" spans="2:3" ht="21.75">
      <c r="B48" s="1" t="s">
        <v>86</v>
      </c>
      <c r="C48" s="8">
        <v>0</v>
      </c>
    </row>
    <row r="49" spans="2:3" ht="21.75">
      <c r="B49" s="1" t="s">
        <v>61</v>
      </c>
      <c r="C49" s="8">
        <v>0</v>
      </c>
    </row>
    <row r="50" spans="2:3" ht="22.5" thickBot="1">
      <c r="B50" s="1" t="s">
        <v>152</v>
      </c>
      <c r="C50" s="80">
        <f>SUM(C44:C49)</f>
        <v>48.11</v>
      </c>
    </row>
    <row r="51" spans="2:3" ht="22.5" thickTop="1">
      <c r="B51" s="1"/>
      <c r="C51" s="79"/>
    </row>
    <row r="52" spans="2:3" ht="21.75">
      <c r="B52" s="1"/>
      <c r="C52" s="79"/>
    </row>
    <row r="53" spans="2:3" ht="21.75">
      <c r="B53" s="1"/>
      <c r="C53" s="79"/>
    </row>
    <row r="54" spans="2:3" ht="21.75">
      <c r="B54" s="1"/>
      <c r="C54" s="79"/>
    </row>
    <row r="55" spans="2:3" ht="21.75">
      <c r="B55" s="1"/>
      <c r="C55" s="79"/>
    </row>
    <row r="56" spans="1:4" ht="21.75">
      <c r="A56" s="124" t="s">
        <v>156</v>
      </c>
      <c r="B56" s="124"/>
      <c r="C56" s="124"/>
      <c r="D56" s="124"/>
    </row>
    <row r="57" spans="2:3" ht="21.75">
      <c r="B57" s="124" t="s">
        <v>58</v>
      </c>
      <c r="C57" s="124"/>
    </row>
    <row r="58" spans="2:3" ht="21.75">
      <c r="B58" s="1"/>
      <c r="C58" s="8"/>
    </row>
    <row r="59" spans="2:3" ht="21.75">
      <c r="B59" s="1" t="s">
        <v>69</v>
      </c>
      <c r="C59" s="8">
        <v>857.38</v>
      </c>
    </row>
    <row r="60" spans="2:3" ht="21.75">
      <c r="B60" s="1" t="s">
        <v>0</v>
      </c>
      <c r="C60" s="8">
        <v>0</v>
      </c>
    </row>
    <row r="61" spans="2:3" ht="21.75">
      <c r="B61" s="1" t="s">
        <v>1</v>
      </c>
      <c r="C61" s="8">
        <v>0</v>
      </c>
    </row>
    <row r="62" spans="2:3" ht="21.75">
      <c r="B62" s="1" t="s">
        <v>60</v>
      </c>
      <c r="C62" s="8">
        <v>50939</v>
      </c>
    </row>
    <row r="63" spans="2:3" ht="22.5" thickBot="1">
      <c r="B63" s="1" t="s">
        <v>118</v>
      </c>
      <c r="C63" s="80">
        <f>SUM(C59:C62)</f>
        <v>51796.38</v>
      </c>
    </row>
    <row r="64" spans="2:3" ht="22.5" thickTop="1">
      <c r="B64" s="1"/>
      <c r="C64" s="79"/>
    </row>
    <row r="65" spans="2:3" ht="21.75">
      <c r="B65" s="1"/>
      <c r="C65" s="79"/>
    </row>
    <row r="66" spans="2:3" ht="21.75">
      <c r="B66" s="1"/>
      <c r="C66" s="79"/>
    </row>
    <row r="67" spans="2:3" ht="21.75">
      <c r="B67" s="1"/>
      <c r="C67" s="79"/>
    </row>
    <row r="68" spans="2:3" ht="21.75">
      <c r="B68" s="1"/>
      <c r="C68" s="79"/>
    </row>
    <row r="69" spans="2:3" ht="21.75">
      <c r="B69" s="1"/>
      <c r="C69" s="79"/>
    </row>
    <row r="70" spans="2:3" ht="21.75">
      <c r="B70" s="1"/>
      <c r="C70" s="79"/>
    </row>
    <row r="71" spans="2:3" ht="21.75">
      <c r="B71" s="1"/>
      <c r="C71" s="79"/>
    </row>
    <row r="72" spans="2:3" ht="21.75">
      <c r="B72" s="1"/>
      <c r="C72" s="79"/>
    </row>
    <row r="73" spans="2:3" ht="21.75">
      <c r="B73" s="1"/>
      <c r="C73" s="79"/>
    </row>
    <row r="74" spans="2:3" ht="21.75">
      <c r="B74" s="1"/>
      <c r="C74" s="79"/>
    </row>
    <row r="75" spans="2:3" ht="21.75">
      <c r="B75" s="1"/>
      <c r="C75" s="79"/>
    </row>
    <row r="76" spans="2:3" ht="21.75">
      <c r="B76" s="1"/>
      <c r="C76" s="79"/>
    </row>
    <row r="77" spans="1:4" ht="21.75">
      <c r="A77" s="124" t="s">
        <v>154</v>
      </c>
      <c r="B77" s="124"/>
      <c r="C77" s="124"/>
      <c r="D77" s="124"/>
    </row>
    <row r="78" spans="2:3" ht="21.75">
      <c r="B78" s="124" t="s">
        <v>58</v>
      </c>
      <c r="C78" s="124"/>
    </row>
    <row r="79" spans="2:3" ht="21.75">
      <c r="B79" s="1"/>
      <c r="C79" s="8"/>
    </row>
    <row r="80" spans="2:3" ht="21.75">
      <c r="B80" s="1" t="s">
        <v>62</v>
      </c>
      <c r="C80" s="8">
        <v>0.01</v>
      </c>
    </row>
    <row r="81" spans="2:3" ht="21.75">
      <c r="B81" s="1" t="s">
        <v>115</v>
      </c>
      <c r="C81" s="8">
        <v>556.02</v>
      </c>
    </row>
    <row r="82" spans="2:3" ht="21.75">
      <c r="B82" s="1" t="s">
        <v>60</v>
      </c>
      <c r="C82" s="8">
        <v>262056</v>
      </c>
    </row>
    <row r="83" spans="2:3" ht="21.75">
      <c r="B83" s="1" t="s">
        <v>87</v>
      </c>
      <c r="C83" s="8">
        <v>0</v>
      </c>
    </row>
    <row r="84" spans="2:3" ht="21.75">
      <c r="B84" s="1" t="s">
        <v>88</v>
      </c>
      <c r="C84" s="8">
        <v>3676.1</v>
      </c>
    </row>
    <row r="85" spans="2:3" ht="21.75">
      <c r="B85" s="1" t="s">
        <v>89</v>
      </c>
      <c r="C85" s="8">
        <v>4244.25</v>
      </c>
    </row>
    <row r="86" spans="2:3" ht="21.75">
      <c r="B86" s="1" t="s">
        <v>140</v>
      </c>
      <c r="C86" s="8">
        <v>97.75</v>
      </c>
    </row>
    <row r="87" spans="2:3" ht="22.5" thickBot="1">
      <c r="B87" s="1" t="s">
        <v>148</v>
      </c>
      <c r="C87" s="80">
        <f>SUM(C80:C86)</f>
        <v>270630.13</v>
      </c>
    </row>
    <row r="88" spans="2:3" ht="22.5" thickTop="1">
      <c r="B88" s="1"/>
      <c r="C88" s="8"/>
    </row>
    <row r="89" spans="2:3" ht="21.75">
      <c r="B89" s="1" t="s">
        <v>61</v>
      </c>
      <c r="C89" s="8">
        <v>564384.26</v>
      </c>
    </row>
    <row r="90" spans="2:3" ht="21.75">
      <c r="B90" s="1"/>
      <c r="C90" s="8"/>
    </row>
    <row r="91" spans="2:3" ht="21.75">
      <c r="B91" s="1"/>
      <c r="C91" s="8"/>
    </row>
    <row r="92" spans="2:3" ht="21.75">
      <c r="B92" s="1"/>
      <c r="C92" s="8"/>
    </row>
    <row r="93" spans="2:3" ht="21.75">
      <c r="B93" s="1"/>
      <c r="C93" s="8"/>
    </row>
    <row r="94" spans="2:3" ht="21.75">
      <c r="B94" s="1"/>
      <c r="C94" s="8"/>
    </row>
    <row r="95" spans="2:3" ht="21.75">
      <c r="B95" s="1"/>
      <c r="C95" s="8"/>
    </row>
    <row r="96" spans="2:3" ht="21.75">
      <c r="B96" s="1"/>
      <c r="C96" s="8"/>
    </row>
    <row r="97" spans="2:3" ht="21.75">
      <c r="B97" s="1"/>
      <c r="C97" s="8"/>
    </row>
    <row r="98" spans="2:3" ht="21.75">
      <c r="B98" s="1"/>
      <c r="C98" s="8"/>
    </row>
    <row r="99" spans="2:3" ht="21.75">
      <c r="B99" s="1"/>
      <c r="C99" s="8"/>
    </row>
    <row r="100" spans="2:3" ht="21.75">
      <c r="B100" s="1"/>
      <c r="C100" s="8"/>
    </row>
    <row r="101" spans="2:3" ht="21.75">
      <c r="B101" s="1"/>
      <c r="C101" s="8"/>
    </row>
    <row r="102" spans="2:3" ht="21.75">
      <c r="B102" s="1"/>
      <c r="C102" s="8"/>
    </row>
    <row r="103" spans="2:3" ht="21.75">
      <c r="B103" s="1"/>
      <c r="C103" s="8"/>
    </row>
    <row r="104" spans="2:3" ht="21.75">
      <c r="B104" s="1"/>
      <c r="C104" s="8"/>
    </row>
    <row r="105" spans="2:3" ht="21.75">
      <c r="B105" s="1"/>
      <c r="C105" s="8"/>
    </row>
    <row r="106" spans="2:3" ht="21.75">
      <c r="B106" s="1"/>
      <c r="C106" s="8"/>
    </row>
    <row r="107" spans="2:3" ht="21.75">
      <c r="B107" s="1"/>
      <c r="C107" s="8"/>
    </row>
    <row r="108" spans="2:3" ht="21.75">
      <c r="B108" s="1"/>
      <c r="C108" s="8"/>
    </row>
    <row r="109" spans="2:3" ht="21.75">
      <c r="B109" s="1"/>
      <c r="C109" s="8"/>
    </row>
    <row r="110" spans="2:3" ht="21.75">
      <c r="B110" s="1"/>
      <c r="C110" s="8"/>
    </row>
    <row r="111" spans="2:3" ht="21.75">
      <c r="B111" s="1"/>
      <c r="C111" s="8"/>
    </row>
    <row r="112" spans="2:3" ht="21.75">
      <c r="B112" s="1"/>
      <c r="C112" s="8"/>
    </row>
    <row r="113" spans="2:3" ht="21.75">
      <c r="B113" s="1"/>
      <c r="C113" s="8"/>
    </row>
    <row r="114" spans="2:3" ht="21.75">
      <c r="B114" s="125"/>
      <c r="C114" s="125"/>
    </row>
    <row r="115" spans="1:4" s="83" customFormat="1" ht="25.5" customHeight="1">
      <c r="A115" s="124" t="s">
        <v>160</v>
      </c>
      <c r="B115" s="124"/>
      <c r="C115" s="124"/>
      <c r="D115" s="124"/>
    </row>
    <row r="116" spans="2:3" s="83" customFormat="1" ht="21.75">
      <c r="B116" s="124" t="s">
        <v>48</v>
      </c>
      <c r="C116" s="124"/>
    </row>
    <row r="117" spans="2:3" s="83" customFormat="1" ht="21.75">
      <c r="B117" s="9" t="s">
        <v>76</v>
      </c>
      <c r="C117" s="86">
        <f>SUM(C118:C119)</f>
        <v>0</v>
      </c>
    </row>
    <row r="118" spans="2:3" s="83" customFormat="1" ht="21.75">
      <c r="B118" s="1" t="s">
        <v>49</v>
      </c>
      <c r="C118" s="87">
        <v>0</v>
      </c>
    </row>
    <row r="119" spans="2:3" s="83" customFormat="1" ht="21.75">
      <c r="B119" s="1" t="s">
        <v>50</v>
      </c>
      <c r="C119" s="87">
        <v>0</v>
      </c>
    </row>
    <row r="120" spans="2:3" s="83" customFormat="1" ht="21.75">
      <c r="B120" s="1" t="s">
        <v>51</v>
      </c>
      <c r="C120" s="87">
        <v>0</v>
      </c>
    </row>
    <row r="121" spans="2:3" s="83" customFormat="1" ht="21.75">
      <c r="B121" s="9" t="s">
        <v>77</v>
      </c>
      <c r="C121" s="86">
        <f>SUM(C122:C127)</f>
        <v>1828</v>
      </c>
    </row>
    <row r="122" spans="2:3" s="83" customFormat="1" ht="21.75">
      <c r="B122" s="1" t="s">
        <v>52</v>
      </c>
      <c r="C122" s="87">
        <v>1828</v>
      </c>
    </row>
    <row r="123" spans="2:3" s="83" customFormat="1" ht="21.75">
      <c r="B123" s="1" t="s">
        <v>63</v>
      </c>
      <c r="C123" s="87">
        <v>0</v>
      </c>
    </row>
    <row r="124" spans="2:3" s="83" customFormat="1" ht="21.75">
      <c r="B124" s="1" t="s">
        <v>135</v>
      </c>
      <c r="C124" s="87">
        <v>0</v>
      </c>
    </row>
    <row r="125" spans="2:3" s="83" customFormat="1" ht="21.75">
      <c r="B125" s="1" t="s">
        <v>109</v>
      </c>
      <c r="C125" s="87">
        <v>0</v>
      </c>
    </row>
    <row r="126" spans="2:3" s="83" customFormat="1" ht="21.75">
      <c r="B126" s="1" t="s">
        <v>117</v>
      </c>
      <c r="C126" s="87">
        <v>0</v>
      </c>
    </row>
    <row r="127" spans="2:3" s="83" customFormat="1" ht="21.75">
      <c r="B127" s="1" t="s">
        <v>110</v>
      </c>
      <c r="C127" s="87">
        <v>0</v>
      </c>
    </row>
    <row r="128" spans="2:3" s="83" customFormat="1" ht="21.75">
      <c r="B128" s="9" t="s">
        <v>79</v>
      </c>
      <c r="C128" s="88">
        <f>SUM(C129)</f>
        <v>0</v>
      </c>
    </row>
    <row r="129" spans="2:3" s="83" customFormat="1" ht="21.75">
      <c r="B129" s="1" t="s">
        <v>53</v>
      </c>
      <c r="C129" s="87">
        <v>0</v>
      </c>
    </row>
    <row r="130" spans="2:3" s="83" customFormat="1" ht="21.75">
      <c r="B130" s="9" t="s">
        <v>78</v>
      </c>
      <c r="C130" s="86">
        <f>SUM(C131:C132)</f>
        <v>0</v>
      </c>
    </row>
    <row r="131" spans="2:3" s="83" customFormat="1" ht="21.75">
      <c r="B131" s="1" t="s">
        <v>64</v>
      </c>
      <c r="C131" s="87">
        <v>0</v>
      </c>
    </row>
    <row r="132" spans="2:3" s="83" customFormat="1" ht="21.75">
      <c r="B132" s="1" t="s">
        <v>19</v>
      </c>
      <c r="C132" s="87">
        <v>0</v>
      </c>
    </row>
    <row r="133" spans="2:3" s="83" customFormat="1" ht="21.75">
      <c r="B133" s="9" t="s">
        <v>80</v>
      </c>
      <c r="C133" s="86">
        <f>SUM(C134:C142)</f>
        <v>2235760.23</v>
      </c>
    </row>
    <row r="134" spans="2:3" s="83" customFormat="1" ht="21.75">
      <c r="B134" s="1" t="s">
        <v>65</v>
      </c>
      <c r="C134" s="87">
        <v>0</v>
      </c>
    </row>
    <row r="135" spans="2:3" s="83" customFormat="1" ht="21.75">
      <c r="B135" s="1" t="s">
        <v>85</v>
      </c>
      <c r="C135" s="87">
        <v>1593716.67</v>
      </c>
    </row>
    <row r="136" spans="2:3" s="83" customFormat="1" ht="21.75">
      <c r="B136" s="1" t="s">
        <v>54</v>
      </c>
      <c r="C136" s="87">
        <v>260863.43</v>
      </c>
    </row>
    <row r="137" spans="2:3" s="83" customFormat="1" ht="21.75">
      <c r="B137" s="1" t="s">
        <v>66</v>
      </c>
      <c r="C137" s="87">
        <v>2439.42</v>
      </c>
    </row>
    <row r="138" spans="2:3" s="83" customFormat="1" ht="21.75">
      <c r="B138" s="1" t="s">
        <v>55</v>
      </c>
      <c r="C138" s="87">
        <v>124714.93</v>
      </c>
    </row>
    <row r="139" spans="2:3" s="83" customFormat="1" ht="21.75">
      <c r="B139" s="1" t="s">
        <v>56</v>
      </c>
      <c r="C139" s="87">
        <v>209466.35</v>
      </c>
    </row>
    <row r="140" spans="2:3" s="83" customFormat="1" ht="21.75">
      <c r="B140" s="1" t="s">
        <v>67</v>
      </c>
      <c r="C140" s="87">
        <v>0</v>
      </c>
    </row>
    <row r="141" spans="2:3" s="83" customFormat="1" ht="21.75">
      <c r="B141" s="1" t="s">
        <v>68</v>
      </c>
      <c r="C141" s="87">
        <v>20646.43</v>
      </c>
    </row>
    <row r="142" spans="2:3" s="83" customFormat="1" ht="21.75">
      <c r="B142" s="1" t="s">
        <v>57</v>
      </c>
      <c r="C142" s="87">
        <v>23913</v>
      </c>
    </row>
    <row r="143" spans="2:3" s="83" customFormat="1" ht="21.75">
      <c r="B143" s="9" t="s">
        <v>81</v>
      </c>
      <c r="C143" s="86">
        <f>SUM(C144)</f>
        <v>0</v>
      </c>
    </row>
    <row r="144" spans="2:3" s="83" customFormat="1" ht="21.75">
      <c r="B144" s="1" t="s">
        <v>123</v>
      </c>
      <c r="C144" s="87">
        <v>0</v>
      </c>
    </row>
    <row r="145" spans="2:3" s="83" customFormat="1" ht="22.5" thickBot="1">
      <c r="B145" s="9" t="s">
        <v>72</v>
      </c>
      <c r="C145" s="119">
        <f>SUM(C117+C121+C128+C130+C133+C143)</f>
        <v>2237588.23</v>
      </c>
    </row>
    <row r="146" spans="2:3" s="83" customFormat="1" ht="22.5" thickTop="1">
      <c r="B146" s="1"/>
      <c r="C146" s="87"/>
    </row>
    <row r="147" s="83" customFormat="1" ht="21.75">
      <c r="C147" s="120"/>
    </row>
    <row r="148" s="83" customFormat="1" ht="21.75">
      <c r="C148" s="120"/>
    </row>
    <row r="149" s="83" customFormat="1" ht="21.75">
      <c r="C149" s="120"/>
    </row>
    <row r="150" s="83" customFormat="1" ht="21.75">
      <c r="C150" s="120"/>
    </row>
    <row r="151" s="83" customFormat="1" ht="21.75">
      <c r="C151" s="120"/>
    </row>
    <row r="152" spans="1:4" s="83" customFormat="1" ht="21.75">
      <c r="A152" s="124" t="s">
        <v>159</v>
      </c>
      <c r="B152" s="124"/>
      <c r="C152" s="124"/>
      <c r="D152" s="124"/>
    </row>
    <row r="153" spans="2:3" s="83" customFormat="1" ht="21.75">
      <c r="B153" s="124" t="s">
        <v>58</v>
      </c>
      <c r="C153" s="124"/>
    </row>
    <row r="154" spans="2:3" s="83" customFormat="1" ht="21.75">
      <c r="B154" s="1"/>
      <c r="C154" s="87"/>
    </row>
    <row r="155" spans="2:3" s="83" customFormat="1" ht="21.75">
      <c r="B155" s="1" t="s">
        <v>62</v>
      </c>
      <c r="C155" s="87">
        <v>0.01</v>
      </c>
    </row>
    <row r="156" spans="2:3" s="83" customFormat="1" ht="21.75">
      <c r="B156" s="1" t="s">
        <v>115</v>
      </c>
      <c r="C156" s="87">
        <v>556.02</v>
      </c>
    </row>
    <row r="157" spans="2:3" s="83" customFormat="1" ht="21.75">
      <c r="B157" s="1" t="s">
        <v>60</v>
      </c>
      <c r="C157" s="87">
        <v>262056</v>
      </c>
    </row>
    <row r="158" spans="2:3" s="83" customFormat="1" ht="21.75">
      <c r="B158" s="1" t="s">
        <v>87</v>
      </c>
      <c r="C158" s="87">
        <v>0</v>
      </c>
    </row>
    <row r="159" spans="2:3" s="83" customFormat="1" ht="21.75">
      <c r="B159" s="1" t="s">
        <v>88</v>
      </c>
      <c r="C159" s="87">
        <v>3676.1</v>
      </c>
    </row>
    <row r="160" spans="2:3" s="83" customFormat="1" ht="21.75">
      <c r="B160" s="1" t="s">
        <v>89</v>
      </c>
      <c r="C160" s="87">
        <v>4244.25</v>
      </c>
    </row>
    <row r="161" spans="2:3" s="83" customFormat="1" ht="21.75">
      <c r="B161" s="1" t="s">
        <v>140</v>
      </c>
      <c r="C161" s="87">
        <v>97.75</v>
      </c>
    </row>
    <row r="162" spans="2:3" s="83" customFormat="1" ht="22.5" thickBot="1">
      <c r="B162" s="1" t="s">
        <v>158</v>
      </c>
      <c r="C162" s="121">
        <f>SUM(C155:C161)</f>
        <v>270630.13</v>
      </c>
    </row>
    <row r="163" spans="2:3" s="83" customFormat="1" ht="22.5" thickTop="1">
      <c r="B163" s="1"/>
      <c r="C163" s="87"/>
    </row>
    <row r="164" spans="2:3" s="83" customFormat="1" ht="21.75">
      <c r="B164" s="1" t="s">
        <v>61</v>
      </c>
      <c r="C164" s="87">
        <v>564384.26</v>
      </c>
    </row>
    <row r="165" spans="2:3" s="83" customFormat="1" ht="21.75">
      <c r="B165" s="1"/>
      <c r="C165" s="87"/>
    </row>
    <row r="166" spans="2:3" s="83" customFormat="1" ht="21.75">
      <c r="B166" s="1"/>
      <c r="C166" s="87"/>
    </row>
    <row r="167" s="83" customFormat="1" ht="21.75">
      <c r="C167" s="120"/>
    </row>
    <row r="168" s="83" customFormat="1" ht="21.75">
      <c r="C168" s="120"/>
    </row>
    <row r="169" s="83" customFormat="1" ht="21.75">
      <c r="C169" s="120"/>
    </row>
    <row r="170" s="83" customFormat="1" ht="21.75">
      <c r="C170" s="120"/>
    </row>
    <row r="171" s="83" customFormat="1" ht="21.75">
      <c r="C171" s="120"/>
    </row>
    <row r="172" s="83" customFormat="1" ht="21.75">
      <c r="C172" s="120"/>
    </row>
    <row r="173" s="83" customFormat="1" ht="21.75">
      <c r="C173" s="120"/>
    </row>
    <row r="174" s="83" customFormat="1" ht="21.75">
      <c r="C174" s="120"/>
    </row>
    <row r="175" s="83" customFormat="1" ht="21.75">
      <c r="C175" s="120"/>
    </row>
    <row r="176" s="83" customFormat="1" ht="21.75">
      <c r="C176" s="120"/>
    </row>
    <row r="177" s="83" customFormat="1" ht="21.75">
      <c r="C177" s="120"/>
    </row>
    <row r="178" s="83" customFormat="1" ht="21.75">
      <c r="C178" s="120"/>
    </row>
    <row r="179" s="83" customFormat="1" ht="21.75">
      <c r="C179" s="120"/>
    </row>
    <row r="180" s="83" customFormat="1" ht="21.75">
      <c r="C180" s="120"/>
    </row>
    <row r="181" s="83" customFormat="1" ht="21.75">
      <c r="C181" s="120"/>
    </row>
    <row r="182" s="83" customFormat="1" ht="21.75">
      <c r="C182" s="120"/>
    </row>
    <row r="183" s="83" customFormat="1" ht="21.75">
      <c r="C183" s="120"/>
    </row>
    <row r="184" s="83" customFormat="1" ht="21.75">
      <c r="C184" s="120"/>
    </row>
    <row r="185" s="83" customFormat="1" ht="21.75">
      <c r="C185" s="120"/>
    </row>
    <row r="186" s="83" customFormat="1" ht="21.75">
      <c r="C186" s="120"/>
    </row>
    <row r="187" s="83" customFormat="1" ht="21.75">
      <c r="C187" s="120"/>
    </row>
    <row r="188" s="83" customFormat="1" ht="21.75">
      <c r="C188" s="120"/>
    </row>
    <row r="189" s="83" customFormat="1" ht="21.75">
      <c r="C189" s="120"/>
    </row>
    <row r="190" s="83" customFormat="1" ht="21.75">
      <c r="C190" s="120"/>
    </row>
    <row r="191" s="83" customFormat="1" ht="21.75">
      <c r="C191" s="120"/>
    </row>
    <row r="192" s="83" customFormat="1" ht="21.75">
      <c r="C192" s="120"/>
    </row>
    <row r="193" s="83" customFormat="1" ht="21.75">
      <c r="C193" s="120"/>
    </row>
    <row r="194" s="83" customFormat="1" ht="21.75">
      <c r="C194" s="120"/>
    </row>
    <row r="195" s="83" customFormat="1" ht="21.75">
      <c r="C195" s="120"/>
    </row>
    <row r="196" s="83" customFormat="1" ht="21.75">
      <c r="C196" s="120"/>
    </row>
    <row r="197" s="83" customFormat="1" ht="21.75">
      <c r="C197" s="120"/>
    </row>
    <row r="198" s="83" customFormat="1" ht="21.75">
      <c r="C198" s="120"/>
    </row>
    <row r="199" s="83" customFormat="1" ht="21.75">
      <c r="C199" s="120"/>
    </row>
    <row r="200" s="83" customFormat="1" ht="21.75">
      <c r="C200" s="120"/>
    </row>
    <row r="201" s="83" customFormat="1" ht="21.75">
      <c r="C201" s="120"/>
    </row>
    <row r="202" s="83" customFormat="1" ht="21.75">
      <c r="C202" s="120"/>
    </row>
    <row r="203" s="83" customFormat="1" ht="21.75">
      <c r="C203" s="120"/>
    </row>
    <row r="204" s="83" customFormat="1" ht="21.75">
      <c r="C204" s="120"/>
    </row>
    <row r="205" s="83" customFormat="1" ht="21.75">
      <c r="C205" s="120"/>
    </row>
    <row r="206" s="83" customFormat="1" ht="21.75">
      <c r="C206" s="120"/>
    </row>
    <row r="207" s="83" customFormat="1" ht="21.75">
      <c r="C207" s="120"/>
    </row>
    <row r="208" s="83" customFormat="1" ht="21.75">
      <c r="C208" s="120"/>
    </row>
    <row r="209" s="83" customFormat="1" ht="21.75">
      <c r="C209" s="120"/>
    </row>
    <row r="210" s="83" customFormat="1" ht="21.75">
      <c r="C210" s="120"/>
    </row>
    <row r="211" s="83" customFormat="1" ht="21.75">
      <c r="C211" s="120"/>
    </row>
    <row r="212" s="83" customFormat="1" ht="21.75">
      <c r="C212" s="120"/>
    </row>
    <row r="213" s="83" customFormat="1" ht="21.75">
      <c r="C213" s="120"/>
    </row>
    <row r="214" s="83" customFormat="1" ht="21.75">
      <c r="C214" s="120"/>
    </row>
    <row r="215" s="83" customFormat="1" ht="21.75">
      <c r="C215" s="120"/>
    </row>
    <row r="216" s="83" customFormat="1" ht="21.75">
      <c r="C216" s="120"/>
    </row>
    <row r="217" s="83" customFormat="1" ht="21.75">
      <c r="C217" s="120"/>
    </row>
    <row r="218" s="83" customFormat="1" ht="21.75">
      <c r="C218" s="120"/>
    </row>
    <row r="219" s="83" customFormat="1" ht="21.75">
      <c r="C219" s="120"/>
    </row>
    <row r="220" s="83" customFormat="1" ht="21.75">
      <c r="C220" s="120"/>
    </row>
    <row r="221" s="83" customFormat="1" ht="21.75">
      <c r="C221" s="120"/>
    </row>
    <row r="222" s="83" customFormat="1" ht="21.75">
      <c r="C222" s="120"/>
    </row>
    <row r="223" s="83" customFormat="1" ht="21.75">
      <c r="C223" s="120"/>
    </row>
    <row r="224" s="83" customFormat="1" ht="21.75">
      <c r="C224" s="120"/>
    </row>
    <row r="225" s="83" customFormat="1" ht="21.75">
      <c r="C225" s="120"/>
    </row>
    <row r="226" s="83" customFormat="1" ht="21.75">
      <c r="C226" s="120"/>
    </row>
    <row r="227" s="83" customFormat="1" ht="21.75">
      <c r="C227" s="120"/>
    </row>
    <row r="228" s="83" customFormat="1" ht="21.75">
      <c r="C228" s="120"/>
    </row>
    <row r="229" s="83" customFormat="1" ht="21.75">
      <c r="C229" s="120"/>
    </row>
    <row r="230" s="83" customFormat="1" ht="21.75">
      <c r="C230" s="120"/>
    </row>
    <row r="231" s="83" customFormat="1" ht="21.75">
      <c r="C231" s="120"/>
    </row>
    <row r="232" s="83" customFormat="1" ht="21.75">
      <c r="C232" s="120"/>
    </row>
    <row r="233" s="83" customFormat="1" ht="21.75">
      <c r="C233" s="120"/>
    </row>
    <row r="234" s="83" customFormat="1" ht="21.75">
      <c r="C234" s="120"/>
    </row>
    <row r="235" s="83" customFormat="1" ht="21.75">
      <c r="C235" s="120"/>
    </row>
    <row r="236" s="83" customFormat="1" ht="21.75">
      <c r="C236" s="120"/>
    </row>
    <row r="237" s="83" customFormat="1" ht="21.75">
      <c r="C237" s="120"/>
    </row>
    <row r="238" s="83" customFormat="1" ht="21.75">
      <c r="C238" s="120"/>
    </row>
    <row r="239" s="83" customFormat="1" ht="21.75">
      <c r="C239" s="120"/>
    </row>
    <row r="240" s="83" customFormat="1" ht="21.75">
      <c r="C240" s="120"/>
    </row>
    <row r="241" s="83" customFormat="1" ht="21.75">
      <c r="C241" s="120"/>
    </row>
    <row r="242" s="83" customFormat="1" ht="21.75">
      <c r="C242" s="120"/>
    </row>
    <row r="243" s="83" customFormat="1" ht="21.75">
      <c r="C243" s="120"/>
    </row>
    <row r="244" s="83" customFormat="1" ht="21.75">
      <c r="C244" s="120"/>
    </row>
    <row r="245" s="83" customFormat="1" ht="21.75">
      <c r="C245" s="120"/>
    </row>
    <row r="246" s="83" customFormat="1" ht="21.75">
      <c r="C246" s="120"/>
    </row>
    <row r="247" s="83" customFormat="1" ht="21.75">
      <c r="C247" s="120"/>
    </row>
    <row r="248" s="83" customFormat="1" ht="21.75">
      <c r="C248" s="120"/>
    </row>
    <row r="249" s="83" customFormat="1" ht="21.75">
      <c r="C249" s="120"/>
    </row>
    <row r="250" s="83" customFormat="1" ht="21.75">
      <c r="C250" s="120"/>
    </row>
    <row r="251" s="83" customFormat="1" ht="21.75">
      <c r="C251" s="120"/>
    </row>
    <row r="252" s="83" customFormat="1" ht="21.75">
      <c r="C252" s="120"/>
    </row>
    <row r="253" s="83" customFormat="1" ht="21.75">
      <c r="C253" s="120"/>
    </row>
    <row r="254" s="83" customFormat="1" ht="21.75">
      <c r="C254" s="120"/>
    </row>
    <row r="255" s="83" customFormat="1" ht="21.75">
      <c r="C255" s="120"/>
    </row>
    <row r="256" s="83" customFormat="1" ht="21.75">
      <c r="C256" s="120"/>
    </row>
    <row r="257" s="83" customFormat="1" ht="21.75">
      <c r="C257" s="120"/>
    </row>
    <row r="258" s="83" customFormat="1" ht="21.75">
      <c r="C258" s="120"/>
    </row>
    <row r="259" s="83" customFormat="1" ht="21.75">
      <c r="C259" s="120"/>
    </row>
    <row r="260" s="83" customFormat="1" ht="21.75">
      <c r="C260" s="120"/>
    </row>
    <row r="261" s="83" customFormat="1" ht="21.75">
      <c r="C261" s="120"/>
    </row>
    <row r="262" s="83" customFormat="1" ht="21.75">
      <c r="C262" s="120"/>
    </row>
    <row r="263" s="83" customFormat="1" ht="21.75">
      <c r="C263" s="120"/>
    </row>
    <row r="264" s="83" customFormat="1" ht="21.75">
      <c r="C264" s="120"/>
    </row>
    <row r="265" s="83" customFormat="1" ht="21.75">
      <c r="C265" s="120"/>
    </row>
    <row r="266" s="83" customFormat="1" ht="21.75">
      <c r="C266" s="120"/>
    </row>
    <row r="267" s="83" customFormat="1" ht="21.75">
      <c r="C267" s="120"/>
    </row>
    <row r="268" s="83" customFormat="1" ht="21.75">
      <c r="C268" s="120"/>
    </row>
    <row r="269" s="83" customFormat="1" ht="21.75">
      <c r="C269" s="120"/>
    </row>
    <row r="270" s="83" customFormat="1" ht="21.75">
      <c r="C270" s="120"/>
    </row>
    <row r="271" s="83" customFormat="1" ht="21.75">
      <c r="C271" s="120"/>
    </row>
    <row r="272" s="83" customFormat="1" ht="21.75">
      <c r="C272" s="120"/>
    </row>
    <row r="273" s="83" customFormat="1" ht="21.75">
      <c r="C273" s="120"/>
    </row>
    <row r="274" s="83" customFormat="1" ht="21.75">
      <c r="C274" s="120"/>
    </row>
    <row r="275" s="83" customFormat="1" ht="21.75">
      <c r="C275" s="120"/>
    </row>
    <row r="276" s="83" customFormat="1" ht="21.75">
      <c r="C276" s="120"/>
    </row>
    <row r="277" s="83" customFormat="1" ht="21.75">
      <c r="C277" s="120"/>
    </row>
    <row r="278" s="83" customFormat="1" ht="21.75">
      <c r="C278" s="120"/>
    </row>
    <row r="279" s="83" customFormat="1" ht="21.75">
      <c r="C279" s="120"/>
    </row>
    <row r="280" s="83" customFormat="1" ht="21.75">
      <c r="C280" s="120"/>
    </row>
    <row r="281" s="83" customFormat="1" ht="21.75">
      <c r="C281" s="120"/>
    </row>
    <row r="282" s="83" customFormat="1" ht="21.75">
      <c r="C282" s="120"/>
    </row>
    <row r="283" s="83" customFormat="1" ht="21.75">
      <c r="C283" s="120"/>
    </row>
    <row r="284" s="83" customFormat="1" ht="21.75">
      <c r="C284" s="120"/>
    </row>
    <row r="285" s="83" customFormat="1" ht="21.75">
      <c r="C285" s="120"/>
    </row>
    <row r="286" s="83" customFormat="1" ht="21.75">
      <c r="C286" s="120"/>
    </row>
    <row r="287" s="83" customFormat="1" ht="21.75">
      <c r="C287" s="120"/>
    </row>
    <row r="288" s="83" customFormat="1" ht="21.75">
      <c r="C288" s="120"/>
    </row>
    <row r="289" s="83" customFormat="1" ht="21.75">
      <c r="C289" s="120"/>
    </row>
    <row r="290" s="83" customFormat="1" ht="21.75">
      <c r="C290" s="120"/>
    </row>
    <row r="291" s="83" customFormat="1" ht="21.75">
      <c r="C291" s="120"/>
    </row>
    <row r="292" s="83" customFormat="1" ht="21.75">
      <c r="C292" s="120"/>
    </row>
    <row r="293" s="83" customFormat="1" ht="21.75">
      <c r="C293" s="120"/>
    </row>
    <row r="294" s="83" customFormat="1" ht="21.75">
      <c r="C294" s="120"/>
    </row>
    <row r="295" s="83" customFormat="1" ht="21.75">
      <c r="C295" s="120"/>
    </row>
    <row r="296" s="83" customFormat="1" ht="21.75">
      <c r="C296" s="120"/>
    </row>
    <row r="297" s="83" customFormat="1" ht="21.75">
      <c r="C297" s="120"/>
    </row>
    <row r="298" s="83" customFormat="1" ht="21.75">
      <c r="C298" s="120"/>
    </row>
    <row r="299" s="83" customFormat="1" ht="21.75">
      <c r="C299" s="120"/>
    </row>
  </sheetData>
  <mergeCells count="13">
    <mergeCell ref="A2:D2"/>
    <mergeCell ref="B3:C3"/>
    <mergeCell ref="A41:D41"/>
    <mergeCell ref="B42:C42"/>
    <mergeCell ref="A56:D56"/>
    <mergeCell ref="B57:C57"/>
    <mergeCell ref="A77:D77"/>
    <mergeCell ref="B78:C78"/>
    <mergeCell ref="A152:D152"/>
    <mergeCell ref="B153:C153"/>
    <mergeCell ref="B114:C114"/>
    <mergeCell ref="A115:D115"/>
    <mergeCell ref="B116:C116"/>
  </mergeCells>
  <printOptions/>
  <pageMargins left="0.75" right="0.75" top="0.23" bottom="0.51" header="0.12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iLLuSioN</cp:lastModifiedBy>
  <cp:lastPrinted>2009-01-15T15:48:56Z</cp:lastPrinted>
  <dcterms:created xsi:type="dcterms:W3CDTF">2004-02-23T07:46:31Z</dcterms:created>
  <dcterms:modified xsi:type="dcterms:W3CDTF">2009-09-07T04:59:57Z</dcterms:modified>
  <cp:category/>
  <cp:version/>
  <cp:contentType/>
  <cp:contentStatus/>
</cp:coreProperties>
</file>