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1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</sheets>
  <definedNames>
    <definedName name="_xlnm.Print_Area" localSheetId="1">'รายงานรับ-จ่ายเงินสด'!$A$1:$T$117</definedName>
  </definedNames>
  <calcPr fullCalcOnLoad="1"/>
</workbook>
</file>

<file path=xl/sharedStrings.xml><?xml version="1.0" encoding="utf-8"?>
<sst xmlns="http://schemas.openxmlformats.org/spreadsheetml/2006/main" count="240" uniqueCount="162">
  <si>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</si>
  <si>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</si>
  <si>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</si>
  <si>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</si>
  <si>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</si>
  <si>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</si>
  <si>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</si>
  <si>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</si>
  <si>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</si>
  <si>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</si>
  <si>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</si>
  <si>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</si>
  <si>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</si>
  <si>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</si>
  <si>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</si>
  <si>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</si>
  <si>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</si>
  <si>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</si>
  <si>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</si>
  <si>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</si>
  <si>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</si>
  <si>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</si>
  <si>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</si>
  <si>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</si>
  <si>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</si>
  <si>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</si>
  <si>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</si>
  <si>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</si>
  <si>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</si>
  <si>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</si>
  <si>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</si>
  <si>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</si>
  <si>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</si>
  <si>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</si>
  <si>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</si>
  <si>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</si>
  <si>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</si>
  <si>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</si>
  <si>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</si>
  <si>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</si>
  <si>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</si>
  <si>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</si>
  <si>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</si>
  <si>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</si>
  <si>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</si>
  <si>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</si>
  <si>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</si>
  <si>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</si>
  <si>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</si>
  <si>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</si>
  <si>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</si>
  <si>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</si>
  <si>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</si>
  <si>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</si>
  <si>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</si>
  <si>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</si>
  <si>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</si>
  <si>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</si>
  <si>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</si>
  <si>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</si>
  <si>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</si>
  <si>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</si>
  <si>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</si>
  <si>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</si>
  <si>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</si>
  <si>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</si>
  <si>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</si>
  <si>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</si>
  <si>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</si>
  <si>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</si>
  <si>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</si>
  <si>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</si>
  <si>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</si>
  <si>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</si>
  <si>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</si>
  <si>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</si>
  <si>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</si>
  <si>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</si>
  <si>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</si>
  <si>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</si>
  <si>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</si>
  <si>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</si>
  <si>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</si>
  <si>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</si>
  <si>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</si>
  <si>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</si>
  <si>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</si>
  <si>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</si>
  <si>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</si>
  <si>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</si>
  <si>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</si>
  <si>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</si>
  <si>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</si>
  <si>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</si>
  <si>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</si>
  <si>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</si>
  <si>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</si>
  <si>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</si>
  <si>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</si>
  <si>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</si>
  <si>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</si>
  <si>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เงินสำรองเงินรายรับ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</si>
  <si>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</si>
  <si>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</si>
  <si>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</si>
  <si>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</si>
  <si>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</si>
  <si>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</si>
  <si>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</si>
  <si>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</si>
  <si>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</si>
  <si>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</si>
  <si>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</si>
  <si>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</si>
  <si>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</si>
  <si>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</si>
  <si>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</si>
  <si>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</si>
  <si>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</si>
  <si>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</si>
  <si>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</si>
  <si>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</si>
  <si>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</si>
  <si>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</si>
  <si>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</si>
  <si>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</si>
  <si>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</si>
  <si>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</si>
  <si>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</si>
  <si>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</si>
  <si>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</si>
  <si>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</si>
  <si>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</si>
  <si>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</si>
  <si>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</si>
  <si>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</si>
  <si>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</si>
  <si>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</si>
  <si>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</si>
  <si>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</si>
  <si>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</si>
  <si>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</si>
  <si>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</si>
  <si>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</si>
  <si>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</si>
  <si>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</si>
  <si>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</si>
  <si>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r>
      <t xml:space="preserve">       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</si>
  <si>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 xml:space="preserve"> ณ     วันที่    30   เดือน มกราคม พ.ศ.  2551</t>
  </si>
  <si>
    <t>หมายเหตุ    1    ประกอบรายงาน  รับ   -   จ่าย   เงินสด      ณ  วันที่  30 มกราคม  2552</t>
  </si>
  <si>
    <t>หมายเหตุ    2      ประกอบรายงาน  รับ  -  จ่าย   เงินสด   ณ วันที่  30  มกราคม 2552</t>
  </si>
  <si>
    <t>หมายเหตุ   2      ประกอบงบทดลอง  ณ  วันที่   30  มกราคม  2552</t>
  </si>
  <si>
    <t>หมายเหตุ    1     ประกอบงบทดลอง    ณ  วันที่   30  มกราคม  2552</t>
  </si>
  <si>
    <t>หมายเหตุ   2      ประกอบงบทดลอง  ณ  วันที่   30  มกราคม   2552</t>
  </si>
  <si>
    <t>หมายเหตุ   1      ประกอบรายงาน  รับ  -  จ่าย   เงินสด     ณ  วันที่  30  มกราคม  2552</t>
  </si>
  <si>
    <t xml:space="preserve">                                    ประจำเดือน   มกราคม   พ.ศ.   2552</t>
  </si>
  <si>
    <t xml:space="preserve">                ลงชื่อ...................................                                           ลงชื่อ..............................................</t>
  </si>
  <si>
    <r>
      <t xml:space="preserve">                ปลัดองค์การบริหารส่วนตำบล                        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</si>
  <si>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 xml:space="preserve">                       ( นายสยาม  สังข์ศร )                                                            ( นายสวิส   มุ่งกลาง )</t>
  </si>
  <si>
    <t xml:space="preserve">                                             ลงชื่อ........................................                                                          ลงชื่อ..............................................</t>
  </si>
  <si>
    <t xml:space="preserve">                                                     ( นายสยาม   สังข์ศร )                                                                            ( นายสวิส   มุ่งกลาง )</t>
  </si>
  <si>
    <t xml:space="preserve">                                                ปลัดองค์การบริหารส่วนตำบล                                                   นายกองค์การบริหารส่วนตำบลเมืองนาท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</si>
</sst>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18" xfId="17" applyFont="1" applyFill="1" applyBorder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37</xdr:row>
      <xdr:rowOff>47625</xdr:rowOff>
    </xdr:from>
    <xdr:to>
      <xdr:col>4</xdr:col>
      <xdr:colOff>1276350</xdr:colOff>
      <xdr:row>39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5154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76</xdr:row>
      <xdr:rowOff>76200</xdr:rowOff>
    </xdr:from>
    <xdr:to>
      <xdr:col>7</xdr:col>
      <xdr:colOff>133350</xdr:colOff>
      <xdr:row>79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267200" y="18697575"/>
          <a:ext cx="1828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                           )</a:t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7</xdr:col>
      <xdr:colOff>142875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019800" y="132873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H123"/>
  <sheetViews>
    <sheetView workbookViewId="0" topLeftCell="A31">
      <selection activeCell="E46" sqref="E46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3" customWidth="1"/>
    <col min="8" max="8" width="13.8515625" style="2" customWidth="1"/>
    <col min="9" max="16384" width="9.140625" style="2" customWidth="1"/>
  </cols>
  <sheetData>
    <row r="1" spans="2:5" ht="23.25" customHeight="1">
      <c r="B1" s="129" t="s">
        <v>94</v>
      </c>
      <c r="C1" s="129"/>
      <c r="D1" s="129"/>
      <c r="E1" s="129"/>
    </row>
    <row r="2" spans="2:5" ht="25.5" customHeight="1">
      <c r="B2" s="129" t="s">
        <v>84</v>
      </c>
      <c r="C2" s="129"/>
      <c r="D2" s="129"/>
      <c r="E2" s="129"/>
    </row>
    <row r="3" spans="2:5" ht="24.75" customHeight="1">
      <c r="B3" s="129" t="s">
        <v>148</v>
      </c>
      <c r="C3" s="129"/>
      <c r="D3" s="129"/>
      <c r="E3" s="129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4" t="e">
        <f>SUM(D8:D13)</f>
        <v>#REF!</v>
      </c>
    </row>
    <row r="10" spans="2:8" ht="21">
      <c r="B10" s="16" t="s">
        <v>142</v>
      </c>
      <c r="C10" s="7">
        <v>22</v>
      </c>
      <c r="D10" s="121" t="e">
        <f>#REF!</f>
        <v>#REF!</v>
      </c>
      <c r="E10" s="122"/>
      <c r="H10" s="104"/>
    </row>
    <row r="11" spans="2:8" ht="21">
      <c r="B11" s="3" t="s">
        <v>96</v>
      </c>
      <c r="C11" s="7">
        <v>22</v>
      </c>
      <c r="D11" s="121" t="e">
        <f>#REF!</f>
        <v>#REF!</v>
      </c>
      <c r="E11" s="122"/>
      <c r="H11" s="104"/>
    </row>
    <row r="12" spans="2:8" ht="21">
      <c r="B12" s="3" t="s">
        <v>97</v>
      </c>
      <c r="C12" s="7">
        <v>22</v>
      </c>
      <c r="D12" s="121" t="e">
        <f>#REF!</f>
        <v>#REF!</v>
      </c>
      <c r="E12" s="122"/>
      <c r="H12" s="104">
        <v>15098488.94</v>
      </c>
    </row>
    <row r="13" spans="2:8" ht="21">
      <c r="B13" s="3" t="s">
        <v>98</v>
      </c>
      <c r="C13" s="7">
        <v>22</v>
      </c>
      <c r="D13" s="121" t="e">
        <f>#REF!</f>
        <v>#REF!</v>
      </c>
      <c r="E13" s="122"/>
      <c r="H13" s="104" t="e">
        <f>H9-H12</f>
        <v>#REF!</v>
      </c>
    </row>
    <row r="14" spans="2:5" ht="21">
      <c r="B14" s="16" t="s">
        <v>131</v>
      </c>
      <c r="C14" s="7"/>
      <c r="D14" s="121" t="e">
        <f>#REF!</f>
        <v>#REF!</v>
      </c>
      <c r="E14" s="122"/>
    </row>
    <row r="15" spans="2:5" ht="21">
      <c r="B15" s="3" t="s">
        <v>106</v>
      </c>
      <c r="C15" s="7">
        <v>90</v>
      </c>
      <c r="D15" s="121" t="e">
        <f>#REF!</f>
        <v>#REF!</v>
      </c>
      <c r="E15" s="122"/>
    </row>
    <row r="16" spans="2:5" ht="21">
      <c r="B16" s="3" t="s">
        <v>92</v>
      </c>
      <c r="C16" s="7">
        <v>0</v>
      </c>
      <c r="D16" s="121" t="e">
        <f>#REF!</f>
        <v>#REF!</v>
      </c>
      <c r="E16" s="122"/>
    </row>
    <row r="17" spans="2:5" ht="21">
      <c r="B17" s="3" t="s">
        <v>40</v>
      </c>
      <c r="C17" s="7">
        <v>100</v>
      </c>
      <c r="D17" s="121" t="e">
        <f>#REF!</f>
        <v>#REF!</v>
      </c>
      <c r="E17" s="122"/>
    </row>
    <row r="18" spans="2:5" ht="21">
      <c r="B18" s="3" t="s">
        <v>41</v>
      </c>
      <c r="C18" s="7">
        <v>120</v>
      </c>
      <c r="D18" s="121" t="e">
        <f>#REF!</f>
        <v>#REF!</v>
      </c>
      <c r="E18" s="122"/>
    </row>
    <row r="19" spans="2:5" ht="21">
      <c r="B19" s="3" t="s">
        <v>42</v>
      </c>
      <c r="C19" s="15">
        <v>130</v>
      </c>
      <c r="D19" s="121" t="e">
        <f>#REF!</f>
        <v>#REF!</v>
      </c>
      <c r="E19" s="122"/>
    </row>
    <row r="20" spans="2:5" ht="21">
      <c r="B20" s="3" t="s">
        <v>43</v>
      </c>
      <c r="C20" s="15">
        <v>200</v>
      </c>
      <c r="D20" s="121" t="e">
        <f>#REF!</f>
        <v>#REF!</v>
      </c>
      <c r="E20" s="122"/>
    </row>
    <row r="21" spans="2:5" ht="21">
      <c r="B21" s="3" t="s">
        <v>44</v>
      </c>
      <c r="C21" s="15">
        <v>250</v>
      </c>
      <c r="D21" s="121" t="e">
        <f>#REF!</f>
        <v>#REF!</v>
      </c>
      <c r="E21" s="122"/>
    </row>
    <row r="22" spans="2:5" ht="21">
      <c r="B22" s="3" t="s">
        <v>45</v>
      </c>
      <c r="C22" s="15">
        <v>270</v>
      </c>
      <c r="D22" s="121" t="e">
        <f>#REF!</f>
        <v>#REF!</v>
      </c>
      <c r="E22" s="122"/>
    </row>
    <row r="23" spans="2:5" ht="21">
      <c r="B23" s="3" t="s">
        <v>46</v>
      </c>
      <c r="C23" s="15">
        <v>300</v>
      </c>
      <c r="D23" s="121" t="e">
        <f>#REF!</f>
        <v>#REF!</v>
      </c>
      <c r="E23" s="122"/>
    </row>
    <row r="24" spans="2:5" ht="21">
      <c r="B24" s="3" t="s">
        <v>21</v>
      </c>
      <c r="C24" s="15">
        <v>400</v>
      </c>
      <c r="D24" s="121" t="e">
        <f>#REF!</f>
        <v>#REF!</v>
      </c>
      <c r="E24" s="122"/>
    </row>
    <row r="25" spans="2:5" ht="21">
      <c r="B25" s="3" t="s">
        <v>117</v>
      </c>
      <c r="C25" s="15">
        <v>450</v>
      </c>
      <c r="D25" s="121" t="e">
        <f>#REF!</f>
        <v>#REF!</v>
      </c>
      <c r="E25" s="122"/>
    </row>
    <row r="26" spans="2:5" ht="21">
      <c r="B26" s="3" t="s">
        <v>93</v>
      </c>
      <c r="C26" s="15">
        <v>500</v>
      </c>
      <c r="D26" s="121" t="e">
        <f>#REF!</f>
        <v>#REF!</v>
      </c>
      <c r="E26" s="122"/>
    </row>
    <row r="27" spans="2:5" ht="21">
      <c r="B27" s="3" t="s">
        <v>136</v>
      </c>
      <c r="C27" s="15">
        <v>550</v>
      </c>
      <c r="D27" s="121" t="e">
        <f>#REF!</f>
        <v>#REF!</v>
      </c>
      <c r="E27" s="122"/>
    </row>
    <row r="28" spans="2:5" ht="21">
      <c r="B28" s="3" t="s">
        <v>115</v>
      </c>
      <c r="C28" s="15">
        <v>821</v>
      </c>
      <c r="D28" s="121"/>
      <c r="E28" s="122" t="e">
        <f>#REF!</f>
        <v>#REF!</v>
      </c>
    </row>
    <row r="29" spans="2:5" ht="21">
      <c r="B29" s="3" t="s">
        <v>114</v>
      </c>
      <c r="C29" s="15">
        <v>900</v>
      </c>
      <c r="D29" s="19"/>
      <c r="E29" s="4" t="e">
        <f>#REF!</f>
        <v>#REF!</v>
      </c>
    </row>
    <row r="30" spans="2:5" ht="21">
      <c r="B30" s="3" t="s">
        <v>126</v>
      </c>
      <c r="C30" s="15">
        <v>600</v>
      </c>
      <c r="D30" s="19"/>
      <c r="E30" s="116" t="s">
        <v>132</v>
      </c>
    </row>
    <row r="31" spans="2:5" ht="21">
      <c r="B31" s="3" t="s">
        <v>99</v>
      </c>
      <c r="C31" s="15">
        <v>602</v>
      </c>
      <c r="D31" s="19"/>
      <c r="E31" s="4" t="e">
        <f>#REF!</f>
        <v>#REF!</v>
      </c>
    </row>
    <row r="32" spans="2:5" ht="21">
      <c r="B32" s="3" t="s">
        <v>108</v>
      </c>
      <c r="C32" s="15">
        <v>3002</v>
      </c>
      <c r="D32" s="19"/>
      <c r="E32" s="4" t="e">
        <f>#REF!</f>
        <v>#REF!</v>
      </c>
    </row>
    <row r="33" spans="2:5" ht="21">
      <c r="B33" s="3" t="s">
        <v>134</v>
      </c>
      <c r="C33" s="15">
        <v>700</v>
      </c>
      <c r="D33" s="19"/>
      <c r="E33" s="4" t="e">
        <f>#REF!</f>
        <v>#REF!</v>
      </c>
    </row>
    <row r="34" spans="2:5" ht="21">
      <c r="B34" s="3" t="s">
        <v>100</v>
      </c>
      <c r="C34" s="15">
        <v>703</v>
      </c>
      <c r="D34" s="19"/>
      <c r="E34" s="4" t="e">
        <f>#REF!</f>
        <v>#REF!</v>
      </c>
    </row>
    <row r="35" spans="2:5" ht="21">
      <c r="B35" s="18" t="s">
        <v>101</v>
      </c>
      <c r="C35" s="20"/>
      <c r="D35" s="111"/>
      <c r="E35" s="5" t="e">
        <f>#REF!</f>
        <v>#REF!</v>
      </c>
    </row>
    <row r="36" spans="2:8" ht="21.75" customHeight="1" thickBot="1">
      <c r="B36" s="6"/>
      <c r="C36" s="21"/>
      <c r="D36" s="22" t="e">
        <f>SUM(D8:D34)</f>
        <v>#REF!</v>
      </c>
      <c r="E36" s="22" t="e">
        <f>SUM(งบทดลอง!E28:E35)</f>
        <v>#REF!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4" t="s">
        <v>159</v>
      </c>
      <c r="C42" s="83"/>
      <c r="D42" s="83"/>
      <c r="E42" s="83"/>
      <c r="F42" s="77"/>
      <c r="G42" s="29"/>
    </row>
    <row r="43" spans="1:7" s="28" customFormat="1" ht="21">
      <c r="A43" s="84" t="s">
        <v>160</v>
      </c>
      <c r="C43" s="83"/>
      <c r="D43" s="83"/>
      <c r="E43" s="83"/>
      <c r="F43" s="77"/>
      <c r="G43" s="29"/>
    </row>
    <row r="44" spans="1:7" s="28" customFormat="1" ht="21">
      <c r="A44" s="84" t="s">
        <v>161</v>
      </c>
      <c r="C44" s="81"/>
      <c r="D44" s="81"/>
      <c r="E44" s="81"/>
      <c r="F44" s="77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4"/>
    </row>
    <row r="69" spans="2:7" s="28" customFormat="1" ht="24">
      <c r="B69" s="33"/>
      <c r="C69" s="34"/>
      <c r="D69" s="35"/>
      <c r="E69" s="33"/>
      <c r="F69" s="33"/>
      <c r="G69" s="94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3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B1:K83"/>
  <sheetViews>
    <sheetView tabSelected="1" zoomScaleSheetLayoutView="100" workbookViewId="0" topLeftCell="B1">
      <selection activeCell="I59" sqref="I59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7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30" t="s">
        <v>102</v>
      </c>
      <c r="C1" s="130"/>
      <c r="D1" s="130"/>
      <c r="E1" s="130"/>
      <c r="F1" s="130"/>
    </row>
    <row r="2" spans="2:6" ht="23.25" customHeight="1">
      <c r="B2" s="130" t="s">
        <v>5</v>
      </c>
      <c r="C2" s="130"/>
      <c r="D2" s="130"/>
      <c r="E2" s="130"/>
      <c r="F2" s="130"/>
    </row>
    <row r="3" spans="2:6" ht="23.25" customHeight="1">
      <c r="B3" s="91"/>
      <c r="C3" s="91"/>
      <c r="D3" s="91"/>
      <c r="E3" s="106" t="s">
        <v>146</v>
      </c>
      <c r="F3" s="106"/>
    </row>
    <row r="4" spans="2:6" ht="23.25" customHeight="1">
      <c r="B4" s="130" t="s">
        <v>35</v>
      </c>
      <c r="C4" s="130"/>
      <c r="D4" s="130"/>
      <c r="E4" s="130"/>
      <c r="F4" s="130"/>
    </row>
    <row r="5" spans="2:6" ht="23.25" customHeight="1">
      <c r="B5" s="91"/>
      <c r="C5" s="91"/>
      <c r="D5" s="106" t="s">
        <v>155</v>
      </c>
      <c r="E5" s="106"/>
      <c r="F5" s="91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23" t="s">
        <v>10</v>
      </c>
      <c r="C7" s="124"/>
      <c r="D7" s="51"/>
      <c r="E7" s="52"/>
      <c r="F7" s="53" t="s">
        <v>13</v>
      </c>
    </row>
    <row r="8" spans="2:6" ht="19.5">
      <c r="B8" s="38" t="s">
        <v>11</v>
      </c>
      <c r="C8" s="38" t="s">
        <v>12</v>
      </c>
      <c r="D8" s="40" t="s">
        <v>7</v>
      </c>
      <c r="E8" s="41" t="s">
        <v>8</v>
      </c>
      <c r="F8" s="39" t="s">
        <v>12</v>
      </c>
    </row>
    <row r="9" spans="2:6" ht="20.25" thickBot="1">
      <c r="B9" s="54" t="s">
        <v>4</v>
      </c>
      <c r="C9" s="54" t="s">
        <v>4</v>
      </c>
      <c r="D9" s="55"/>
      <c r="E9" s="56"/>
      <c r="F9" s="57" t="s">
        <v>4</v>
      </c>
    </row>
    <row r="10" spans="2:6" ht="20.25" thickTop="1">
      <c r="B10" s="58"/>
      <c r="C10" s="59">
        <v>10855023.23</v>
      </c>
      <c r="D10" s="48" t="s">
        <v>14</v>
      </c>
      <c r="E10" s="52"/>
      <c r="F10" s="60">
        <v>10347935.39</v>
      </c>
    </row>
    <row r="11" spans="2:6" ht="19.5">
      <c r="B11" s="58"/>
      <c r="C11" s="60"/>
      <c r="D11" s="61" t="s">
        <v>107</v>
      </c>
      <c r="E11" s="62"/>
      <c r="F11" s="60"/>
    </row>
    <row r="12" spans="2:6" ht="19.5">
      <c r="B12" s="58">
        <v>71000</v>
      </c>
      <c r="C12" s="60">
        <v>36892.54</v>
      </c>
      <c r="D12" s="48" t="s">
        <v>15</v>
      </c>
      <c r="E12" s="62">
        <v>100</v>
      </c>
      <c r="F12" s="117">
        <f>หมายเหตุประกอบงบ!C4</f>
        <v>36892.54</v>
      </c>
    </row>
    <row r="13" spans="2:6" ht="19.5">
      <c r="B13" s="58">
        <v>42700</v>
      </c>
      <c r="C13" s="60">
        <v>1828</v>
      </c>
      <c r="D13" s="48" t="s">
        <v>16</v>
      </c>
      <c r="E13" s="62">
        <v>120</v>
      </c>
      <c r="F13" s="117">
        <v>0</v>
      </c>
    </row>
    <row r="14" spans="2:6" ht="19.5">
      <c r="B14" s="58">
        <v>31000</v>
      </c>
      <c r="C14" s="60">
        <v>12230.94</v>
      </c>
      <c r="D14" s="48" t="s">
        <v>17</v>
      </c>
      <c r="E14" s="62">
        <v>200</v>
      </c>
      <c r="F14" s="117">
        <f>หมายเหตุประกอบงบ!C14</f>
        <v>12230.94</v>
      </c>
    </row>
    <row r="15" spans="2:6" ht="19.5">
      <c r="B15" s="63">
        <v>0</v>
      </c>
      <c r="C15" s="60">
        <v>0</v>
      </c>
      <c r="D15" s="48" t="s">
        <v>18</v>
      </c>
      <c r="E15" s="62">
        <v>250</v>
      </c>
      <c r="F15" s="60">
        <v>0</v>
      </c>
    </row>
    <row r="16" spans="2:6" ht="19.5">
      <c r="B16" s="58">
        <v>160500</v>
      </c>
      <c r="C16" s="117">
        <v>0</v>
      </c>
      <c r="D16" s="48" t="s">
        <v>19</v>
      </c>
      <c r="E16" s="62">
        <v>300</v>
      </c>
      <c r="F16" s="117">
        <f>หมายเหตุประกอบงบ!C16</f>
        <v>0</v>
      </c>
    </row>
    <row r="17" spans="2:6" ht="19.5">
      <c r="B17" s="58">
        <v>0</v>
      </c>
      <c r="C17" s="60">
        <v>0</v>
      </c>
      <c r="D17" s="48" t="s">
        <v>39</v>
      </c>
      <c r="E17" s="62">
        <v>350</v>
      </c>
      <c r="F17" s="60">
        <v>0</v>
      </c>
    </row>
    <row r="18" spans="2:6" ht="19.5">
      <c r="B18" s="58">
        <v>8164000</v>
      </c>
      <c r="C18" s="60">
        <v>2235760.23</v>
      </c>
      <c r="D18" s="48" t="s">
        <v>20</v>
      </c>
      <c r="E18" s="62">
        <v>1000</v>
      </c>
      <c r="F18" s="60">
        <v>0</v>
      </c>
    </row>
    <row r="19" spans="2:6" ht="19.5">
      <c r="B19" s="58">
        <v>6796096</v>
      </c>
      <c r="C19" s="117">
        <v>2744575</v>
      </c>
      <c r="D19" s="48" t="s">
        <v>21</v>
      </c>
      <c r="E19" s="62">
        <v>2000</v>
      </c>
      <c r="F19" s="60">
        <v>2744575</v>
      </c>
    </row>
    <row r="20" spans="2:6" ht="20.25" thickBot="1">
      <c r="B20" s="64">
        <f>SUM(B12:B19)</f>
        <v>15265296</v>
      </c>
      <c r="C20" s="43">
        <f>SUM(C12:C19)</f>
        <v>5031286.71</v>
      </c>
      <c r="D20" s="48"/>
      <c r="E20" s="62"/>
      <c r="F20" s="65">
        <f>SUM(F12:F19)</f>
        <v>2793698.48</v>
      </c>
    </row>
    <row r="21" spans="2:6" ht="20.25" thickTop="1">
      <c r="B21" s="44"/>
      <c r="C21" s="60"/>
      <c r="D21" s="48" t="s">
        <v>37</v>
      </c>
      <c r="E21" s="62">
        <v>3000</v>
      </c>
      <c r="F21" s="66">
        <v>0</v>
      </c>
    </row>
    <row r="22" spans="2:6" ht="19.5">
      <c r="B22" s="48"/>
      <c r="C22" s="60"/>
      <c r="D22" s="48" t="s">
        <v>137</v>
      </c>
      <c r="E22" s="67">
        <v>602</v>
      </c>
      <c r="F22" s="60">
        <v>0</v>
      </c>
    </row>
    <row r="23" spans="2:6" ht="19.5">
      <c r="B23" s="48"/>
      <c r="C23" s="60"/>
      <c r="D23" s="48" t="s">
        <v>103</v>
      </c>
      <c r="E23" s="67">
        <v>600</v>
      </c>
      <c r="F23" s="60">
        <v>0</v>
      </c>
    </row>
    <row r="24" spans="2:6" ht="19.5">
      <c r="B24" s="48"/>
      <c r="C24" s="60">
        <v>30164.99</v>
      </c>
      <c r="D24" s="48" t="s">
        <v>113</v>
      </c>
      <c r="E24" s="67">
        <v>900</v>
      </c>
      <c r="F24" s="60">
        <v>5109.6</v>
      </c>
    </row>
    <row r="25" spans="2:6" ht="19.5">
      <c r="B25" s="48"/>
      <c r="C25" s="60">
        <v>3480</v>
      </c>
      <c r="D25" s="48" t="s">
        <v>47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105</v>
      </c>
      <c r="E26" s="67"/>
      <c r="F26" s="60">
        <v>0</v>
      </c>
    </row>
    <row r="27" spans="2:6" ht="19.5">
      <c r="B27" s="48"/>
      <c r="C27" s="60">
        <v>34000</v>
      </c>
      <c r="D27" s="48" t="s">
        <v>104</v>
      </c>
      <c r="E27" s="67">
        <v>90</v>
      </c>
      <c r="F27" s="117">
        <v>8500</v>
      </c>
    </row>
    <row r="28" spans="2:6" ht="19.5">
      <c r="B28" s="48"/>
      <c r="C28" s="60"/>
      <c r="D28" s="48"/>
      <c r="E28" s="62"/>
      <c r="F28" s="60"/>
    </row>
    <row r="29" spans="2:6" ht="19.5">
      <c r="B29" s="48"/>
      <c r="C29" s="42">
        <f>SUM(C21:C28)</f>
        <v>67644.99</v>
      </c>
      <c r="D29" s="48"/>
      <c r="E29" s="62"/>
      <c r="F29" s="42">
        <f>SUM(F21:F28)</f>
        <v>13609.6</v>
      </c>
    </row>
    <row r="30" spans="2:6" ht="20.25" thickBot="1">
      <c r="B30" s="48"/>
      <c r="C30" s="43">
        <f>SUM(C29,C20)</f>
        <v>5098931.7</v>
      </c>
      <c r="D30" s="48" t="s">
        <v>22</v>
      </c>
      <c r="E30" s="68"/>
      <c r="F30" s="65">
        <f>SUM(F29,F20)</f>
        <v>2807308.08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18.75" customHeight="1" thickBot="1">
      <c r="B44" s="49"/>
      <c r="C44" s="49"/>
      <c r="D44" s="70" t="s">
        <v>36</v>
      </c>
      <c r="E44" s="49"/>
      <c r="F44" s="49"/>
    </row>
    <row r="45" spans="2:6" ht="18.75" customHeight="1" thickTop="1">
      <c r="B45" s="125" t="s">
        <v>10</v>
      </c>
      <c r="C45" s="126"/>
      <c r="D45" s="51"/>
      <c r="E45" s="52"/>
      <c r="F45" s="41" t="s">
        <v>13</v>
      </c>
    </row>
    <row r="46" spans="2:6" ht="18.75" customHeight="1">
      <c r="B46" s="38" t="s">
        <v>11</v>
      </c>
      <c r="C46" s="39" t="s">
        <v>12</v>
      </c>
      <c r="D46" s="50" t="s">
        <v>7</v>
      </c>
      <c r="E46" s="41" t="s">
        <v>8</v>
      </c>
      <c r="F46" s="39" t="s">
        <v>12</v>
      </c>
    </row>
    <row r="47" spans="2:6" ht="18.75" customHeight="1" thickBot="1">
      <c r="B47" s="54" t="s">
        <v>4</v>
      </c>
      <c r="C47" s="57" t="s">
        <v>4</v>
      </c>
      <c r="D47" s="49"/>
      <c r="E47" s="56"/>
      <c r="F47" s="57" t="s">
        <v>4</v>
      </c>
    </row>
    <row r="48" spans="2:6" ht="18.75" customHeight="1" thickTop="1">
      <c r="B48" s="58"/>
      <c r="C48" s="60"/>
      <c r="D48" s="61" t="s">
        <v>23</v>
      </c>
      <c r="E48" s="67"/>
      <c r="F48" s="60"/>
    </row>
    <row r="49" spans="2:6" ht="18.75" customHeight="1">
      <c r="B49" s="58">
        <v>232244</v>
      </c>
      <c r="C49" s="95">
        <v>125944</v>
      </c>
      <c r="D49" s="48" t="s">
        <v>24</v>
      </c>
      <c r="E49" s="67">
        <v>5000</v>
      </c>
      <c r="F49" s="60">
        <v>88630</v>
      </c>
    </row>
    <row r="50" spans="2:6" ht="18.75" customHeight="1">
      <c r="B50" s="58">
        <v>2032080</v>
      </c>
      <c r="C50" s="95">
        <v>653937</v>
      </c>
      <c r="D50" s="48" t="s">
        <v>25</v>
      </c>
      <c r="E50" s="67">
        <v>5100</v>
      </c>
      <c r="F50" s="60">
        <v>153699</v>
      </c>
    </row>
    <row r="51" spans="2:6" ht="18.75" customHeight="1">
      <c r="B51" s="58">
        <v>98400</v>
      </c>
      <c r="C51" s="95">
        <v>32800</v>
      </c>
      <c r="D51" s="48" t="s">
        <v>26</v>
      </c>
      <c r="E51" s="67">
        <v>5120</v>
      </c>
      <c r="F51" s="60">
        <v>8200</v>
      </c>
    </row>
    <row r="52" spans="2:6" ht="18.75" customHeight="1">
      <c r="B52" s="58">
        <v>466230</v>
      </c>
      <c r="C52" s="95">
        <v>157520</v>
      </c>
      <c r="D52" s="48" t="s">
        <v>27</v>
      </c>
      <c r="E52" s="67">
        <v>5130</v>
      </c>
      <c r="F52" s="60">
        <v>39380</v>
      </c>
    </row>
    <row r="53" spans="2:9" ht="18.75" customHeight="1">
      <c r="B53" s="58">
        <v>2031470</v>
      </c>
      <c r="C53" s="95">
        <v>475049</v>
      </c>
      <c r="D53" s="48" t="s">
        <v>28</v>
      </c>
      <c r="E53" s="67">
        <v>5200</v>
      </c>
      <c r="F53" s="60">
        <v>125791</v>
      </c>
      <c r="I53" s="109"/>
    </row>
    <row r="54" spans="2:11" ht="18.75" customHeight="1">
      <c r="B54" s="58">
        <v>2986000</v>
      </c>
      <c r="C54" s="95">
        <v>419001.01</v>
      </c>
      <c r="D54" s="48" t="s">
        <v>29</v>
      </c>
      <c r="E54" s="67">
        <v>5250</v>
      </c>
      <c r="F54" s="60">
        <v>81095</v>
      </c>
      <c r="I54" s="109"/>
      <c r="J54" s="109"/>
      <c r="K54" s="110"/>
    </row>
    <row r="55" spans="2:6" ht="18.75" customHeight="1">
      <c r="B55" s="58">
        <v>984096</v>
      </c>
      <c r="C55" s="95">
        <v>167787</v>
      </c>
      <c r="D55" s="48" t="s">
        <v>30</v>
      </c>
      <c r="E55" s="67">
        <v>5270</v>
      </c>
      <c r="F55" s="60">
        <v>76411</v>
      </c>
    </row>
    <row r="56" spans="2:6" ht="18.75" customHeight="1">
      <c r="B56" s="58">
        <v>148000</v>
      </c>
      <c r="C56" s="95">
        <v>32146.16</v>
      </c>
      <c r="D56" s="48" t="s">
        <v>31</v>
      </c>
      <c r="E56" s="67">
        <v>5300</v>
      </c>
      <c r="F56" s="60">
        <v>8814.99</v>
      </c>
    </row>
    <row r="57" spans="2:6" ht="18.75" customHeight="1">
      <c r="B57" s="58">
        <v>1663650</v>
      </c>
      <c r="C57" s="95">
        <v>416000</v>
      </c>
      <c r="D57" s="48" t="s">
        <v>32</v>
      </c>
      <c r="E57" s="67">
        <v>5400</v>
      </c>
      <c r="F57" s="60">
        <v>344000</v>
      </c>
    </row>
    <row r="58" spans="2:6" ht="18.75" customHeight="1">
      <c r="B58" s="58">
        <v>435726</v>
      </c>
      <c r="C58" s="95" t="s">
        <v>132</v>
      </c>
      <c r="D58" s="48" t="s">
        <v>33</v>
      </c>
      <c r="E58" s="67">
        <v>5450</v>
      </c>
      <c r="F58" s="60" t="s">
        <v>132</v>
      </c>
    </row>
    <row r="59" spans="2:6" ht="18.75" customHeight="1">
      <c r="B59" s="58">
        <v>2463400</v>
      </c>
      <c r="C59" s="95" t="s">
        <v>132</v>
      </c>
      <c r="D59" s="48" t="s">
        <v>34</v>
      </c>
      <c r="E59" s="67">
        <v>5500</v>
      </c>
      <c r="F59" s="60" t="s">
        <v>132</v>
      </c>
    </row>
    <row r="60" spans="2:6" ht="18.75" customHeight="1">
      <c r="B60" s="58">
        <v>1724000</v>
      </c>
      <c r="C60" s="95" t="s">
        <v>132</v>
      </c>
      <c r="D60" s="48" t="s">
        <v>133</v>
      </c>
      <c r="E60" s="67">
        <v>5550</v>
      </c>
      <c r="F60" s="66" t="s">
        <v>132</v>
      </c>
    </row>
    <row r="61" spans="2:6" ht="18.75" customHeight="1" thickBot="1">
      <c r="B61" s="64">
        <f>SUM(B49:B60)</f>
        <v>15265296</v>
      </c>
      <c r="C61" s="96">
        <f>SUM(C49:C60)</f>
        <v>2480184.17</v>
      </c>
      <c r="D61" s="105"/>
      <c r="E61" s="67"/>
      <c r="F61" s="65">
        <f>SUM(F49:F60)</f>
        <v>926020.99</v>
      </c>
    </row>
    <row r="62" spans="2:6" ht="18.75" customHeight="1" thickTop="1">
      <c r="B62" s="73"/>
      <c r="C62" s="97">
        <v>17070</v>
      </c>
      <c r="D62" s="107" t="s">
        <v>47</v>
      </c>
      <c r="E62" s="41">
        <v>700</v>
      </c>
      <c r="F62" s="72">
        <v>9630</v>
      </c>
    </row>
    <row r="63" spans="2:6" ht="18.75" customHeight="1">
      <c r="B63" s="73"/>
      <c r="C63" s="97">
        <v>1079598</v>
      </c>
      <c r="D63" s="107" t="s">
        <v>144</v>
      </c>
      <c r="E63" s="41"/>
      <c r="F63" s="72"/>
    </row>
    <row r="64" spans="2:6" ht="18.75" customHeight="1">
      <c r="B64" s="66"/>
      <c r="C64" s="71">
        <v>140685.28</v>
      </c>
      <c r="D64" s="107" t="s">
        <v>114</v>
      </c>
      <c r="E64" s="67">
        <v>900</v>
      </c>
      <c r="F64" s="66">
        <v>8675</v>
      </c>
    </row>
    <row r="65" spans="2:6" ht="18.75" customHeight="1">
      <c r="B65" s="74"/>
      <c r="C65" s="71" t="s">
        <v>132</v>
      </c>
      <c r="D65" s="107" t="s">
        <v>105</v>
      </c>
      <c r="E65" s="67">
        <v>82</v>
      </c>
      <c r="F65" s="60">
        <v>0</v>
      </c>
    </row>
    <row r="66" spans="2:6" ht="18.75" customHeight="1">
      <c r="B66" s="74"/>
      <c r="C66" s="71" t="s">
        <v>132</v>
      </c>
      <c r="D66" s="107" t="s">
        <v>103</v>
      </c>
      <c r="E66" s="67">
        <v>600</v>
      </c>
      <c r="F66" s="60">
        <v>0</v>
      </c>
    </row>
    <row r="67" spans="2:6" ht="18.75" customHeight="1">
      <c r="B67" s="74"/>
      <c r="C67" s="71" t="s">
        <v>132</v>
      </c>
      <c r="D67" s="107" t="s">
        <v>99</v>
      </c>
      <c r="E67" s="67">
        <v>602</v>
      </c>
      <c r="F67" s="60">
        <v>0</v>
      </c>
    </row>
    <row r="68" spans="2:6" ht="18.75" customHeight="1">
      <c r="B68" s="74"/>
      <c r="C68" s="97">
        <v>34000</v>
      </c>
      <c r="D68" s="108" t="s">
        <v>106</v>
      </c>
      <c r="E68" s="99">
        <v>90</v>
      </c>
      <c r="F68" s="95">
        <v>8500</v>
      </c>
    </row>
    <row r="69" spans="2:6" ht="18.75" customHeight="1">
      <c r="B69" s="48"/>
      <c r="C69" s="46">
        <f>SUM(C62:C68)</f>
        <v>1271353.28</v>
      </c>
      <c r="D69" s="98"/>
      <c r="E69" s="100"/>
      <c r="F69" s="101">
        <f>SUM(F62:F68)</f>
        <v>26805</v>
      </c>
    </row>
    <row r="70" spans="2:6" ht="18.75" customHeight="1">
      <c r="B70" s="48"/>
      <c r="C70" s="42">
        <f>SUM(C69,C61)</f>
        <v>3751537.45</v>
      </c>
      <c r="D70" s="76" t="s">
        <v>109</v>
      </c>
      <c r="E70" s="74"/>
      <c r="F70" s="75">
        <f>SUM(F69,F61)</f>
        <v>952825.99</v>
      </c>
    </row>
    <row r="71" spans="2:6" ht="18.75" customHeight="1">
      <c r="B71" s="48"/>
      <c r="C71" s="60">
        <v>1347394.25</v>
      </c>
      <c r="D71" s="113" t="s">
        <v>140</v>
      </c>
      <c r="E71" s="74"/>
      <c r="F71" s="66">
        <v>0</v>
      </c>
    </row>
    <row r="72" spans="2:6" ht="18.75" customHeight="1">
      <c r="B72" s="48"/>
      <c r="C72" s="60"/>
      <c r="D72" s="76" t="s">
        <v>138</v>
      </c>
      <c r="E72" s="74"/>
      <c r="F72" s="66">
        <f>F31-F71</f>
        <v>0</v>
      </c>
    </row>
    <row r="73" spans="2:6" ht="18.75" customHeight="1">
      <c r="B73" s="48"/>
      <c r="C73" s="60">
        <v>0</v>
      </c>
      <c r="D73" s="113" t="s">
        <v>141</v>
      </c>
      <c r="E73" s="74"/>
      <c r="F73" s="66">
        <f>F30-F70</f>
        <v>1854482.09</v>
      </c>
    </row>
    <row r="74" spans="2:9" ht="18.75" customHeight="1" thickBot="1">
      <c r="B74" s="48"/>
      <c r="C74" s="43">
        <f>C10+C71</f>
        <v>12202417.48</v>
      </c>
      <c r="D74" s="76" t="s">
        <v>139</v>
      </c>
      <c r="E74" s="74"/>
      <c r="F74" s="65">
        <f>F10+F73</f>
        <v>12202417.48</v>
      </c>
      <c r="I74" s="112" t="e">
        <f>งบทดลอง!H9</f>
        <v>#REF!</v>
      </c>
    </row>
    <row r="75" ht="18.75" customHeight="1" thickTop="1"/>
    <row r="76" ht="18" customHeight="1">
      <c r="I76" s="110" t="e">
        <f>I74-F74</f>
        <v>#REF!</v>
      </c>
    </row>
    <row r="77" ht="12.75" customHeight="1"/>
    <row r="78" ht="12.75" customHeight="1"/>
    <row r="79" ht="12.75" customHeight="1"/>
    <row r="80" ht="12.75" customHeight="1"/>
    <row r="81" spans="2:9" ht="18.75" customHeight="1">
      <c r="B81" s="102" t="s">
        <v>156</v>
      </c>
      <c r="I81" s="110" t="e">
        <f>I74-C74</f>
        <v>#REF!</v>
      </c>
    </row>
    <row r="82" ht="19.5">
      <c r="B82" s="102" t="s">
        <v>158</v>
      </c>
    </row>
    <row r="83" ht="19.5">
      <c r="B83" s="103" t="s">
        <v>157</v>
      </c>
    </row>
  </sheetData>
  <mergeCells count="5">
    <mergeCell ref="B4:F4"/>
    <mergeCell ref="B7:C7"/>
    <mergeCell ref="B45:C45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7"/>
  </sheetPr>
  <dimension ref="A2:E299"/>
  <sheetViews>
    <sheetView zoomScaleSheetLayoutView="100" workbookViewId="0" topLeftCell="A40">
      <selection activeCell="H146" sqref="H146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2" customFormat="1" ht="18.75" customHeight="1"/>
    <row r="2" spans="1:4" ht="21.75">
      <c r="A2" s="127" t="s">
        <v>149</v>
      </c>
      <c r="B2" s="127"/>
      <c r="C2" s="127"/>
      <c r="D2" s="127"/>
    </row>
    <row r="3" spans="2:3" ht="21.75">
      <c r="B3" s="127" t="s">
        <v>48</v>
      </c>
      <c r="C3" s="127"/>
    </row>
    <row r="4" spans="2:3" ht="21.75">
      <c r="B4" s="9" t="s">
        <v>75</v>
      </c>
      <c r="C4" s="115">
        <f>SUM(C5:C6)</f>
        <v>36892.54</v>
      </c>
    </row>
    <row r="5" spans="2:5" ht="21.75">
      <c r="B5" s="1" t="s">
        <v>49</v>
      </c>
      <c r="C5" s="92">
        <v>4950</v>
      </c>
      <c r="D5" s="8"/>
      <c r="E5" s="8"/>
    </row>
    <row r="6" spans="2:5" ht="21.75">
      <c r="B6" s="1" t="s">
        <v>50</v>
      </c>
      <c r="C6" s="92">
        <v>31942.54</v>
      </c>
      <c r="D6" s="8"/>
      <c r="E6" s="8"/>
    </row>
    <row r="7" spans="2:5" ht="21.75">
      <c r="B7" s="9" t="s">
        <v>74</v>
      </c>
      <c r="C7" s="114">
        <f>SUM(C8:C13)</f>
        <v>0</v>
      </c>
      <c r="E7" s="89"/>
    </row>
    <row r="8" spans="2:3" ht="21.75">
      <c r="B8" s="1" t="s">
        <v>52</v>
      </c>
      <c r="C8" s="92" t="s">
        <v>132</v>
      </c>
    </row>
    <row r="9" spans="2:3" ht="21.75">
      <c r="B9" s="1" t="s">
        <v>110</v>
      </c>
      <c r="C9" s="92" t="s">
        <v>132</v>
      </c>
    </row>
    <row r="10" spans="2:3" ht="21.75">
      <c r="B10" s="1" t="s">
        <v>111</v>
      </c>
      <c r="C10" s="92" t="s">
        <v>132</v>
      </c>
    </row>
    <row r="11" spans="2:3" ht="21.75">
      <c r="B11" s="1" t="s">
        <v>118</v>
      </c>
      <c r="C11" s="92" t="s">
        <v>132</v>
      </c>
    </row>
    <row r="12" spans="2:3" ht="21.75">
      <c r="B12" s="1" t="s">
        <v>63</v>
      </c>
      <c r="C12" s="92" t="s">
        <v>132</v>
      </c>
    </row>
    <row r="13" spans="2:3" ht="21.75">
      <c r="B13" s="1" t="s">
        <v>130</v>
      </c>
      <c r="C13" s="92" t="s">
        <v>132</v>
      </c>
    </row>
    <row r="14" spans="2:3" ht="21.75">
      <c r="B14" s="9" t="s">
        <v>82</v>
      </c>
      <c r="C14" s="114">
        <f>SUM(C15)</f>
        <v>12230.94</v>
      </c>
    </row>
    <row r="15" spans="2:3" ht="21.75">
      <c r="B15" s="1" t="s">
        <v>53</v>
      </c>
      <c r="C15" s="92">
        <v>12230.94</v>
      </c>
    </row>
    <row r="16" spans="2:3" ht="21.75">
      <c r="B16" s="9" t="s">
        <v>83</v>
      </c>
      <c r="C16" s="114">
        <f>SUM(C17:C18)</f>
        <v>0</v>
      </c>
    </row>
    <row r="17" spans="2:3" ht="23.25" customHeight="1">
      <c r="B17" s="1" t="s">
        <v>64</v>
      </c>
      <c r="C17" s="92" t="s">
        <v>132</v>
      </c>
    </row>
    <row r="18" spans="2:3" ht="23.25" customHeight="1">
      <c r="B18" s="1" t="s">
        <v>112</v>
      </c>
      <c r="C18" s="92" t="s">
        <v>132</v>
      </c>
    </row>
    <row r="19" spans="2:3" ht="21.75">
      <c r="B19" s="9" t="s">
        <v>80</v>
      </c>
      <c r="C19" s="88">
        <f>SUM(C20:C28)</f>
        <v>0</v>
      </c>
    </row>
    <row r="20" spans="2:3" ht="22.5" customHeight="1">
      <c r="B20" s="1" t="s">
        <v>38</v>
      </c>
      <c r="C20" s="92">
        <v>0</v>
      </c>
    </row>
    <row r="21" spans="2:3" ht="21.75">
      <c r="B21" s="1" t="s">
        <v>54</v>
      </c>
      <c r="C21" s="86">
        <v>0</v>
      </c>
    </row>
    <row r="22" spans="2:3" ht="21.75">
      <c r="B22" s="1" t="s">
        <v>66</v>
      </c>
      <c r="C22" s="86">
        <v>0</v>
      </c>
    </row>
    <row r="23" spans="2:3" ht="21.75">
      <c r="B23" s="1" t="s">
        <v>55</v>
      </c>
      <c r="C23" s="86">
        <v>0</v>
      </c>
    </row>
    <row r="24" spans="2:3" ht="21.75">
      <c r="B24" s="1" t="s">
        <v>56</v>
      </c>
      <c r="C24" s="86">
        <v>0</v>
      </c>
    </row>
    <row r="25" spans="2:3" ht="21.75">
      <c r="B25" s="1" t="s">
        <v>67</v>
      </c>
      <c r="C25" s="92">
        <v>0</v>
      </c>
    </row>
    <row r="26" spans="2:3" ht="21.75">
      <c r="B26" s="1" t="s">
        <v>68</v>
      </c>
      <c r="C26" s="8">
        <v>0</v>
      </c>
    </row>
    <row r="27" spans="2:3" ht="21.75">
      <c r="B27" s="1" t="s">
        <v>57</v>
      </c>
      <c r="C27" s="92">
        <v>0</v>
      </c>
    </row>
    <row r="28" spans="2:3" ht="21.75">
      <c r="B28" s="1" t="s">
        <v>129</v>
      </c>
      <c r="C28" s="8">
        <v>0</v>
      </c>
    </row>
    <row r="29" spans="2:3" ht="21.75">
      <c r="B29" s="9" t="s">
        <v>73</v>
      </c>
      <c r="C29" s="114">
        <f>SUM(C30:C36)</f>
        <v>2744575</v>
      </c>
    </row>
    <row r="30" spans="2:3" ht="21.75">
      <c r="B30" s="1" t="s">
        <v>120</v>
      </c>
      <c r="C30" s="92">
        <v>2744575</v>
      </c>
    </row>
    <row r="31" spans="2:3" ht="21.75">
      <c r="B31" s="1" t="s">
        <v>125</v>
      </c>
      <c r="C31" s="92" t="s">
        <v>132</v>
      </c>
    </row>
    <row r="32" spans="2:3" ht="21.75">
      <c r="B32" s="1" t="s">
        <v>122</v>
      </c>
      <c r="C32" s="92" t="s">
        <v>132</v>
      </c>
    </row>
    <row r="33" spans="2:3" ht="21.75">
      <c r="B33" s="1" t="s">
        <v>123</v>
      </c>
      <c r="C33" s="92" t="s">
        <v>132</v>
      </c>
    </row>
    <row r="34" spans="2:3" ht="21.75">
      <c r="B34" s="1" t="s">
        <v>124</v>
      </c>
      <c r="C34" s="92" t="s">
        <v>132</v>
      </c>
    </row>
    <row r="35" spans="2:3" ht="21.75">
      <c r="B35" s="1" t="s">
        <v>127</v>
      </c>
      <c r="C35" s="92" t="s">
        <v>132</v>
      </c>
    </row>
    <row r="36" spans="2:3" ht="21.75">
      <c r="B36" s="1" t="s">
        <v>128</v>
      </c>
      <c r="C36" s="92" t="s">
        <v>132</v>
      </c>
    </row>
    <row r="37" ht="22.5" thickBot="1">
      <c r="C37" s="80">
        <f>SUM(C4,C7,C14,C16,C19,C29)</f>
        <v>2793698.48</v>
      </c>
    </row>
    <row r="38" spans="2:3" ht="22.5" thickTop="1">
      <c r="B38" s="9"/>
      <c r="C38" s="90"/>
    </row>
    <row r="39" spans="2:3" ht="21.75">
      <c r="B39" s="9"/>
      <c r="C39" s="90"/>
    </row>
    <row r="40" spans="2:3" ht="21.75">
      <c r="B40" s="9"/>
      <c r="C40" s="90"/>
    </row>
    <row r="41" spans="1:4" ht="21.75">
      <c r="A41" s="127" t="s">
        <v>154</v>
      </c>
      <c r="B41" s="127"/>
      <c r="C41" s="127"/>
      <c r="D41" s="127"/>
    </row>
    <row r="42" spans="2:3" ht="21.75">
      <c r="B42" s="127" t="s">
        <v>58</v>
      </c>
      <c r="C42" s="127"/>
    </row>
    <row r="43" spans="2:3" ht="21.75">
      <c r="B43" s="1"/>
      <c r="C43" s="8"/>
    </row>
    <row r="44" spans="2:3" ht="21.75">
      <c r="B44" s="1" t="s">
        <v>135</v>
      </c>
      <c r="C44" s="8">
        <v>0</v>
      </c>
    </row>
    <row r="45" spans="2:3" ht="21.75">
      <c r="B45" s="1" t="s">
        <v>59</v>
      </c>
      <c r="C45" s="8">
        <v>1161.64</v>
      </c>
    </row>
    <row r="46" spans="2:3" ht="21.75">
      <c r="B46" s="1" t="s">
        <v>70</v>
      </c>
      <c r="C46" s="8">
        <v>1795.35</v>
      </c>
    </row>
    <row r="47" spans="2:3" ht="21.75">
      <c r="B47" s="1" t="s">
        <v>71</v>
      </c>
      <c r="C47" s="8">
        <v>2152.61</v>
      </c>
    </row>
    <row r="48" spans="2:3" ht="21.75">
      <c r="B48" s="1" t="s">
        <v>86</v>
      </c>
      <c r="C48" s="8">
        <v>0</v>
      </c>
    </row>
    <row r="49" spans="2:3" ht="21.75">
      <c r="B49" s="1" t="s">
        <v>61</v>
      </c>
      <c r="C49" s="8">
        <v>0</v>
      </c>
    </row>
    <row r="50" spans="2:3" ht="22.5" thickBot="1">
      <c r="B50" s="1" t="s">
        <v>145</v>
      </c>
      <c r="C50" s="79">
        <f>SUM(C44:C49)</f>
        <v>5109.6</v>
      </c>
    </row>
    <row r="51" spans="2:3" ht="22.5" thickTop="1">
      <c r="B51" s="1"/>
      <c r="C51" s="78"/>
    </row>
    <row r="52" spans="2:3" ht="21.75">
      <c r="B52" s="1"/>
      <c r="C52" s="78"/>
    </row>
    <row r="53" spans="2:3" ht="21.75">
      <c r="B53" s="1"/>
      <c r="C53" s="78"/>
    </row>
    <row r="54" spans="2:3" ht="21.75">
      <c r="B54" s="1"/>
      <c r="C54" s="78"/>
    </row>
    <row r="55" spans="2:3" ht="21.75">
      <c r="B55" s="1"/>
      <c r="C55" s="78"/>
    </row>
    <row r="56" spans="1:4" ht="21.75">
      <c r="A56" s="127" t="s">
        <v>150</v>
      </c>
      <c r="B56" s="127"/>
      <c r="C56" s="127"/>
      <c r="D56" s="127"/>
    </row>
    <row r="57" spans="2:3" ht="21.75">
      <c r="B57" s="127" t="s">
        <v>58</v>
      </c>
      <c r="C57" s="127"/>
    </row>
    <row r="58" spans="2:3" ht="21.75">
      <c r="B58" s="1"/>
      <c r="C58" s="8"/>
    </row>
    <row r="59" spans="2:3" ht="21.75">
      <c r="B59" s="1" t="s">
        <v>69</v>
      </c>
      <c r="C59" s="8">
        <v>0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8675</v>
      </c>
    </row>
    <row r="63" spans="2:3" ht="22.5" thickBot="1">
      <c r="B63" s="1" t="s">
        <v>119</v>
      </c>
      <c r="C63" s="79">
        <f>SUM(C59:C62)</f>
        <v>8675</v>
      </c>
    </row>
    <row r="64" spans="2:3" ht="22.5" thickTop="1">
      <c r="B64" s="1"/>
      <c r="C64" s="78"/>
    </row>
    <row r="65" spans="2:3" ht="21.75">
      <c r="B65" s="1"/>
      <c r="C65" s="78"/>
    </row>
    <row r="66" spans="2:3" ht="21.75">
      <c r="B66" s="1"/>
      <c r="C66" s="78"/>
    </row>
    <row r="67" spans="2:3" ht="21.75">
      <c r="B67" s="1"/>
      <c r="C67" s="78"/>
    </row>
    <row r="68" spans="2:3" ht="21.75">
      <c r="B68" s="1"/>
      <c r="C68" s="78"/>
    </row>
    <row r="69" spans="2:3" ht="21.75">
      <c r="B69" s="1"/>
      <c r="C69" s="78"/>
    </row>
    <row r="70" spans="2:3" ht="21.75">
      <c r="B70" s="1"/>
      <c r="C70" s="78"/>
    </row>
    <row r="71" spans="2:3" ht="21.75">
      <c r="B71" s="1"/>
      <c r="C71" s="78"/>
    </row>
    <row r="72" spans="2:3" ht="21.75">
      <c r="B72" s="1"/>
      <c r="C72" s="78"/>
    </row>
    <row r="73" spans="2:3" ht="21.75">
      <c r="B73" s="1"/>
      <c r="C73" s="78"/>
    </row>
    <row r="74" spans="2:3" ht="21.75">
      <c r="B74" s="1"/>
      <c r="C74" s="78"/>
    </row>
    <row r="75" spans="2:3" ht="21.75">
      <c r="B75" s="1"/>
      <c r="C75" s="78"/>
    </row>
    <row r="76" spans="2:3" ht="21.75">
      <c r="B76" s="1"/>
      <c r="C76" s="78"/>
    </row>
    <row r="77" spans="1:4" ht="21.75">
      <c r="A77" s="127" t="s">
        <v>153</v>
      </c>
      <c r="B77" s="127"/>
      <c r="C77" s="127"/>
      <c r="D77" s="127"/>
    </row>
    <row r="78" spans="2:3" ht="21.75">
      <c r="B78" s="127" t="s">
        <v>58</v>
      </c>
      <c r="C78" s="127"/>
    </row>
    <row r="79" spans="2:3" ht="21.75">
      <c r="B79" s="1"/>
      <c r="C79" s="8"/>
    </row>
    <row r="80" spans="2:3" ht="21.75">
      <c r="B80" s="1" t="s">
        <v>62</v>
      </c>
      <c r="C80" s="8">
        <v>1161.65</v>
      </c>
    </row>
    <row r="81" spans="2:3" ht="21.75">
      <c r="B81" s="1" t="s">
        <v>116</v>
      </c>
      <c r="C81" s="8">
        <v>556.02</v>
      </c>
    </row>
    <row r="82" spans="2:3" ht="21.75">
      <c r="B82" s="1" t="s">
        <v>60</v>
      </c>
      <c r="C82" s="8">
        <v>270731</v>
      </c>
    </row>
    <row r="83" spans="2:3" ht="21.75">
      <c r="B83" s="1" t="s">
        <v>87</v>
      </c>
      <c r="C83" s="8">
        <v>0</v>
      </c>
    </row>
    <row r="84" spans="2:3" ht="21.75">
      <c r="B84" s="1" t="s">
        <v>88</v>
      </c>
      <c r="C84" s="8">
        <v>5471.45</v>
      </c>
    </row>
    <row r="85" spans="2:3" ht="21.75">
      <c r="B85" s="1" t="s">
        <v>89</v>
      </c>
      <c r="C85" s="8">
        <v>6396.86</v>
      </c>
    </row>
    <row r="86" spans="2:3" ht="21.75">
      <c r="B86" s="1" t="s">
        <v>135</v>
      </c>
      <c r="C86" s="8">
        <v>97.75</v>
      </c>
    </row>
    <row r="87" spans="2:3" ht="22.5" thickBot="1">
      <c r="B87" s="1" t="s">
        <v>143</v>
      </c>
      <c r="C87" s="79">
        <f>SUM(C80:C86)</f>
        <v>284414.73</v>
      </c>
    </row>
    <row r="88" spans="2:3" ht="22.5" thickTop="1">
      <c r="B88" s="1"/>
      <c r="C88" s="8"/>
    </row>
    <row r="89" spans="2:3" ht="21.75">
      <c r="B89" s="1" t="s">
        <v>61</v>
      </c>
      <c r="C89" s="8">
        <v>564384.26</v>
      </c>
    </row>
    <row r="90" spans="2:3" ht="21.75">
      <c r="B90" s="1"/>
      <c r="C90" s="8"/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28"/>
      <c r="C114" s="128"/>
    </row>
    <row r="115" spans="1:4" s="82" customFormat="1" ht="25.5" customHeight="1">
      <c r="A115" s="127" t="s">
        <v>152</v>
      </c>
      <c r="B115" s="127"/>
      <c r="C115" s="127"/>
      <c r="D115" s="127"/>
    </row>
    <row r="116" spans="2:3" s="82" customFormat="1" ht="21.75">
      <c r="B116" s="127" t="s">
        <v>48</v>
      </c>
      <c r="C116" s="127"/>
    </row>
    <row r="117" spans="2:3" s="82" customFormat="1" ht="21.75">
      <c r="B117" s="9" t="s">
        <v>76</v>
      </c>
      <c r="C117" s="85">
        <f>SUM(C118:C119)</f>
        <v>36892.54</v>
      </c>
    </row>
    <row r="118" spans="2:3" s="82" customFormat="1" ht="21.75">
      <c r="B118" s="1" t="s">
        <v>49</v>
      </c>
      <c r="C118" s="86">
        <v>4950</v>
      </c>
    </row>
    <row r="119" spans="2:3" s="82" customFormat="1" ht="21.75">
      <c r="B119" s="1" t="s">
        <v>50</v>
      </c>
      <c r="C119" s="86">
        <v>31942.54</v>
      </c>
    </row>
    <row r="120" spans="2:3" s="82" customFormat="1" ht="21.75">
      <c r="B120" s="1" t="s">
        <v>51</v>
      </c>
      <c r="C120" s="86">
        <v>0</v>
      </c>
    </row>
    <row r="121" spans="2:3" s="82" customFormat="1" ht="21.75">
      <c r="B121" s="9" t="s">
        <v>77</v>
      </c>
      <c r="C121" s="85">
        <f>SUM(C122:C127)</f>
        <v>1828</v>
      </c>
    </row>
    <row r="122" spans="2:3" s="82" customFormat="1" ht="21.75">
      <c r="B122" s="1" t="s">
        <v>52</v>
      </c>
      <c r="C122" s="86">
        <v>1828</v>
      </c>
    </row>
    <row r="123" spans="2:3" s="82" customFormat="1" ht="21.75">
      <c r="B123" s="1" t="s">
        <v>63</v>
      </c>
      <c r="C123" s="86">
        <v>0</v>
      </c>
    </row>
    <row r="124" spans="2:3" s="82" customFormat="1" ht="21.75">
      <c r="B124" s="1" t="s">
        <v>130</v>
      </c>
      <c r="C124" s="86">
        <v>0</v>
      </c>
    </row>
    <row r="125" spans="2:3" s="82" customFormat="1" ht="21.75">
      <c r="B125" s="1" t="s">
        <v>110</v>
      </c>
      <c r="C125" s="86">
        <v>0</v>
      </c>
    </row>
    <row r="126" spans="2:3" s="82" customFormat="1" ht="21.75">
      <c r="B126" s="1" t="s">
        <v>118</v>
      </c>
      <c r="C126" s="86">
        <v>0</v>
      </c>
    </row>
    <row r="127" spans="2:3" s="82" customFormat="1" ht="21.75">
      <c r="B127" s="1" t="s">
        <v>111</v>
      </c>
      <c r="C127" s="86">
        <v>0</v>
      </c>
    </row>
    <row r="128" spans="2:3" s="82" customFormat="1" ht="21.75">
      <c r="B128" s="9" t="s">
        <v>79</v>
      </c>
      <c r="C128" s="87">
        <f>SUM(C129)</f>
        <v>12230.94</v>
      </c>
    </row>
    <row r="129" spans="2:3" s="82" customFormat="1" ht="21.75">
      <c r="B129" s="1" t="s">
        <v>53</v>
      </c>
      <c r="C129" s="86">
        <v>12230.94</v>
      </c>
    </row>
    <row r="130" spans="2:3" s="82" customFormat="1" ht="21.75">
      <c r="B130" s="9" t="s">
        <v>78</v>
      </c>
      <c r="C130" s="85">
        <f>SUM(C131:C132)</f>
        <v>0</v>
      </c>
    </row>
    <row r="131" spans="2:3" s="82" customFormat="1" ht="21.75">
      <c r="B131" s="1" t="s">
        <v>64</v>
      </c>
      <c r="C131" s="86">
        <v>0</v>
      </c>
    </row>
    <row r="132" spans="2:3" s="82" customFormat="1" ht="21.75">
      <c r="B132" s="1" t="s">
        <v>19</v>
      </c>
      <c r="C132" s="86">
        <v>0</v>
      </c>
    </row>
    <row r="133" spans="2:3" s="82" customFormat="1" ht="21.75">
      <c r="B133" s="9" t="s">
        <v>80</v>
      </c>
      <c r="C133" s="85">
        <f>SUM(C134:C142)</f>
        <v>2235760.23</v>
      </c>
    </row>
    <row r="134" spans="2:3" s="82" customFormat="1" ht="21.75">
      <c r="B134" s="1" t="s">
        <v>65</v>
      </c>
      <c r="C134" s="86">
        <v>0</v>
      </c>
    </row>
    <row r="135" spans="2:3" s="82" customFormat="1" ht="21.75">
      <c r="B135" s="1" t="s">
        <v>85</v>
      </c>
      <c r="C135" s="86">
        <v>1593716.67</v>
      </c>
    </row>
    <row r="136" spans="2:3" s="82" customFormat="1" ht="21.75">
      <c r="B136" s="1" t="s">
        <v>54</v>
      </c>
      <c r="C136" s="86">
        <v>260863.43</v>
      </c>
    </row>
    <row r="137" spans="2:3" s="82" customFormat="1" ht="21.75">
      <c r="B137" s="1" t="s">
        <v>66</v>
      </c>
      <c r="C137" s="86">
        <v>2439.42</v>
      </c>
    </row>
    <row r="138" spans="2:3" s="82" customFormat="1" ht="21.75">
      <c r="B138" s="1" t="s">
        <v>55</v>
      </c>
      <c r="C138" s="86">
        <v>124714.93</v>
      </c>
    </row>
    <row r="139" spans="2:3" s="82" customFormat="1" ht="21.75">
      <c r="B139" s="1" t="s">
        <v>56</v>
      </c>
      <c r="C139" s="86">
        <v>209466.35</v>
      </c>
    </row>
    <row r="140" spans="2:3" s="82" customFormat="1" ht="21.75">
      <c r="B140" s="1" t="s">
        <v>67</v>
      </c>
      <c r="C140" s="86">
        <v>0</v>
      </c>
    </row>
    <row r="141" spans="2:3" s="82" customFormat="1" ht="21.75">
      <c r="B141" s="1" t="s">
        <v>68</v>
      </c>
      <c r="C141" s="86">
        <v>20646.43</v>
      </c>
    </row>
    <row r="142" spans="2:3" s="82" customFormat="1" ht="21.75">
      <c r="B142" s="1" t="s">
        <v>57</v>
      </c>
      <c r="C142" s="86">
        <v>23913</v>
      </c>
    </row>
    <row r="143" spans="2:3" s="82" customFormat="1" ht="21.75">
      <c r="B143" s="9" t="s">
        <v>81</v>
      </c>
      <c r="C143" s="85">
        <f>SUM(C144)</f>
        <v>2744575</v>
      </c>
    </row>
    <row r="144" spans="2:3" s="82" customFormat="1" ht="21.75">
      <c r="B144" s="1" t="s">
        <v>121</v>
      </c>
      <c r="C144" s="86">
        <v>2744575</v>
      </c>
    </row>
    <row r="145" spans="2:3" s="82" customFormat="1" ht="22.5" thickBot="1">
      <c r="B145" s="9" t="s">
        <v>72</v>
      </c>
      <c r="C145" s="118">
        <f>SUM(C117+C121+C128+C130+C133+C143)</f>
        <v>5031286.71</v>
      </c>
    </row>
    <row r="146" spans="2:3" s="82" customFormat="1" ht="22.5" thickTop="1">
      <c r="B146" s="1"/>
      <c r="C146" s="86"/>
    </row>
    <row r="147" s="82" customFormat="1" ht="21.75">
      <c r="C147" s="119"/>
    </row>
    <row r="148" s="82" customFormat="1" ht="21.75">
      <c r="C148" s="119"/>
    </row>
    <row r="149" s="82" customFormat="1" ht="21.75">
      <c r="C149" s="119"/>
    </row>
    <row r="150" s="82" customFormat="1" ht="21.75">
      <c r="C150" s="119"/>
    </row>
    <row r="151" s="82" customFormat="1" ht="21.75">
      <c r="C151" s="119"/>
    </row>
    <row r="152" spans="1:4" s="82" customFormat="1" ht="21.75">
      <c r="A152" s="127" t="s">
        <v>151</v>
      </c>
      <c r="B152" s="127"/>
      <c r="C152" s="127"/>
      <c r="D152" s="127"/>
    </row>
    <row r="153" spans="2:3" s="82" customFormat="1" ht="21.75">
      <c r="B153" s="127" t="s">
        <v>58</v>
      </c>
      <c r="C153" s="127"/>
    </row>
    <row r="154" spans="2:3" s="82" customFormat="1" ht="21.75">
      <c r="B154" s="1"/>
      <c r="C154" s="86"/>
    </row>
    <row r="155" spans="2:3" s="82" customFormat="1" ht="21.75">
      <c r="B155" s="1" t="s">
        <v>62</v>
      </c>
      <c r="C155" s="86">
        <v>0.01</v>
      </c>
    </row>
    <row r="156" spans="2:3" s="82" customFormat="1" ht="21.75">
      <c r="B156" s="1" t="s">
        <v>116</v>
      </c>
      <c r="C156" s="86">
        <v>556.02</v>
      </c>
    </row>
    <row r="157" spans="2:3" s="82" customFormat="1" ht="21.75">
      <c r="B157" s="1" t="s">
        <v>60</v>
      </c>
      <c r="C157" s="86">
        <v>262056</v>
      </c>
    </row>
    <row r="158" spans="2:3" s="82" customFormat="1" ht="21.75">
      <c r="B158" s="1" t="s">
        <v>87</v>
      </c>
      <c r="C158" s="86">
        <v>0</v>
      </c>
    </row>
    <row r="159" spans="2:3" s="82" customFormat="1" ht="21.75">
      <c r="B159" s="1" t="s">
        <v>88</v>
      </c>
      <c r="C159" s="86">
        <v>3676.1</v>
      </c>
    </row>
    <row r="160" spans="2:3" s="82" customFormat="1" ht="21.75">
      <c r="B160" s="1" t="s">
        <v>89</v>
      </c>
      <c r="C160" s="86">
        <v>4244.25</v>
      </c>
    </row>
    <row r="161" spans="2:3" s="82" customFormat="1" ht="21.75">
      <c r="B161" s="1" t="s">
        <v>135</v>
      </c>
      <c r="C161" s="86">
        <v>97.75</v>
      </c>
    </row>
    <row r="162" spans="2:3" s="82" customFormat="1" ht="22.5" thickBot="1">
      <c r="B162" s="1" t="s">
        <v>147</v>
      </c>
      <c r="C162" s="120">
        <f>SUM(C155:C161)</f>
        <v>270630.13</v>
      </c>
    </row>
    <row r="163" spans="2:3" s="82" customFormat="1" ht="22.5" thickTop="1">
      <c r="B163" s="1"/>
      <c r="C163" s="86"/>
    </row>
    <row r="164" spans="2:3" s="82" customFormat="1" ht="21.75">
      <c r="B164" s="1" t="s">
        <v>61</v>
      </c>
      <c r="C164" s="86">
        <v>564384.26</v>
      </c>
    </row>
    <row r="165" spans="2:3" s="82" customFormat="1" ht="21.75">
      <c r="B165" s="1"/>
      <c r="C165" s="86"/>
    </row>
    <row r="166" spans="2:3" s="82" customFormat="1" ht="21.75">
      <c r="B166" s="1"/>
      <c r="C166" s="86"/>
    </row>
    <row r="167" s="82" customFormat="1" ht="21.75">
      <c r="C167" s="119"/>
    </row>
    <row r="168" s="82" customFormat="1" ht="21.75">
      <c r="C168" s="119"/>
    </row>
    <row r="169" s="82" customFormat="1" ht="21.75">
      <c r="C169" s="119"/>
    </row>
    <row r="170" s="82" customFormat="1" ht="21.75">
      <c r="C170" s="119"/>
    </row>
    <row r="171" s="82" customFormat="1" ht="21.75">
      <c r="C171" s="119"/>
    </row>
    <row r="172" s="82" customFormat="1" ht="21.75">
      <c r="C172" s="119"/>
    </row>
    <row r="173" s="82" customFormat="1" ht="21.75">
      <c r="C173" s="119"/>
    </row>
    <row r="174" s="82" customFormat="1" ht="21.75">
      <c r="C174" s="119"/>
    </row>
    <row r="175" s="82" customFormat="1" ht="21.75">
      <c r="C175" s="119"/>
    </row>
    <row r="176" s="82" customFormat="1" ht="21.75">
      <c r="C176" s="119"/>
    </row>
    <row r="177" s="82" customFormat="1" ht="21.75">
      <c r="C177" s="119"/>
    </row>
    <row r="178" s="82" customFormat="1" ht="21.75">
      <c r="C178" s="119"/>
    </row>
    <row r="179" s="82" customFormat="1" ht="21.75">
      <c r="C179" s="119"/>
    </row>
    <row r="180" s="82" customFormat="1" ht="21.75">
      <c r="C180" s="119"/>
    </row>
    <row r="181" s="82" customFormat="1" ht="21.75">
      <c r="C181" s="119"/>
    </row>
    <row r="182" s="82" customFormat="1" ht="21.75">
      <c r="C182" s="119"/>
    </row>
    <row r="183" s="82" customFormat="1" ht="21.75">
      <c r="C183" s="119"/>
    </row>
    <row r="184" s="82" customFormat="1" ht="21.75">
      <c r="C184" s="119"/>
    </row>
    <row r="185" s="82" customFormat="1" ht="21.75">
      <c r="C185" s="119"/>
    </row>
    <row r="186" s="82" customFormat="1" ht="21.75">
      <c r="C186" s="119"/>
    </row>
    <row r="187" s="82" customFormat="1" ht="21.75">
      <c r="C187" s="119"/>
    </row>
    <row r="188" s="82" customFormat="1" ht="21.75">
      <c r="C188" s="119"/>
    </row>
    <row r="189" s="82" customFormat="1" ht="21.75">
      <c r="C189" s="119"/>
    </row>
    <row r="190" s="82" customFormat="1" ht="21.75">
      <c r="C190" s="119"/>
    </row>
    <row r="191" s="82" customFormat="1" ht="21.75">
      <c r="C191" s="119"/>
    </row>
    <row r="192" s="82" customFormat="1" ht="21.75">
      <c r="C192" s="119"/>
    </row>
    <row r="193" s="82" customFormat="1" ht="21.75">
      <c r="C193" s="119"/>
    </row>
    <row r="194" s="82" customFormat="1" ht="21.75">
      <c r="C194" s="119"/>
    </row>
    <row r="195" s="82" customFormat="1" ht="21.75">
      <c r="C195" s="119"/>
    </row>
    <row r="196" s="82" customFormat="1" ht="21.75">
      <c r="C196" s="119"/>
    </row>
    <row r="197" s="82" customFormat="1" ht="21.75">
      <c r="C197" s="119"/>
    </row>
    <row r="198" s="82" customFormat="1" ht="21.75">
      <c r="C198" s="119"/>
    </row>
    <row r="199" s="82" customFormat="1" ht="21.75">
      <c r="C199" s="119"/>
    </row>
    <row r="200" s="82" customFormat="1" ht="21.75">
      <c r="C200" s="119"/>
    </row>
    <row r="201" s="82" customFormat="1" ht="21.75">
      <c r="C201" s="119"/>
    </row>
    <row r="202" s="82" customFormat="1" ht="21.75">
      <c r="C202" s="119"/>
    </row>
    <row r="203" s="82" customFormat="1" ht="21.75">
      <c r="C203" s="119"/>
    </row>
    <row r="204" s="82" customFormat="1" ht="21.75">
      <c r="C204" s="119"/>
    </row>
    <row r="205" s="82" customFormat="1" ht="21.75">
      <c r="C205" s="119"/>
    </row>
    <row r="206" s="82" customFormat="1" ht="21.75">
      <c r="C206" s="119"/>
    </row>
    <row r="207" s="82" customFormat="1" ht="21.75">
      <c r="C207" s="119"/>
    </row>
    <row r="208" s="82" customFormat="1" ht="21.75">
      <c r="C208" s="119"/>
    </row>
    <row r="209" s="82" customFormat="1" ht="21.75">
      <c r="C209" s="119"/>
    </row>
    <row r="210" s="82" customFormat="1" ht="21.75">
      <c r="C210" s="119"/>
    </row>
    <row r="211" s="82" customFormat="1" ht="21.75">
      <c r="C211" s="119"/>
    </row>
    <row r="212" s="82" customFormat="1" ht="21.75">
      <c r="C212" s="119"/>
    </row>
    <row r="213" s="82" customFormat="1" ht="21.75">
      <c r="C213" s="119"/>
    </row>
    <row r="214" s="82" customFormat="1" ht="21.75">
      <c r="C214" s="119"/>
    </row>
    <row r="215" s="82" customFormat="1" ht="21.75">
      <c r="C215" s="119"/>
    </row>
    <row r="216" s="82" customFormat="1" ht="21.75">
      <c r="C216" s="119"/>
    </row>
    <row r="217" s="82" customFormat="1" ht="21.75">
      <c r="C217" s="119"/>
    </row>
    <row r="218" s="82" customFormat="1" ht="21.75">
      <c r="C218" s="119"/>
    </row>
    <row r="219" s="82" customFormat="1" ht="21.75">
      <c r="C219" s="119"/>
    </row>
    <row r="220" s="82" customFormat="1" ht="21.75">
      <c r="C220" s="119"/>
    </row>
    <row r="221" s="82" customFormat="1" ht="21.75">
      <c r="C221" s="119"/>
    </row>
    <row r="222" s="82" customFormat="1" ht="21.75">
      <c r="C222" s="119"/>
    </row>
    <row r="223" s="82" customFormat="1" ht="21.75">
      <c r="C223" s="119"/>
    </row>
    <row r="224" s="82" customFormat="1" ht="21.75">
      <c r="C224" s="119"/>
    </row>
    <row r="225" s="82" customFormat="1" ht="21.75">
      <c r="C225" s="119"/>
    </row>
    <row r="226" s="82" customFormat="1" ht="21.75">
      <c r="C226" s="119"/>
    </row>
    <row r="227" s="82" customFormat="1" ht="21.75">
      <c r="C227" s="119"/>
    </row>
    <row r="228" s="82" customFormat="1" ht="21.75">
      <c r="C228" s="119"/>
    </row>
    <row r="229" s="82" customFormat="1" ht="21.75">
      <c r="C229" s="119"/>
    </row>
    <row r="230" s="82" customFormat="1" ht="21.75">
      <c r="C230" s="119"/>
    </row>
    <row r="231" s="82" customFormat="1" ht="21.75">
      <c r="C231" s="119"/>
    </row>
    <row r="232" s="82" customFormat="1" ht="21.75">
      <c r="C232" s="119"/>
    </row>
    <row r="233" s="82" customFormat="1" ht="21.75">
      <c r="C233" s="119"/>
    </row>
    <row r="234" s="82" customFormat="1" ht="21.75">
      <c r="C234" s="119"/>
    </row>
    <row r="235" s="82" customFormat="1" ht="21.75">
      <c r="C235" s="119"/>
    </row>
    <row r="236" s="82" customFormat="1" ht="21.75">
      <c r="C236" s="119"/>
    </row>
    <row r="237" s="82" customFormat="1" ht="21.75">
      <c r="C237" s="119"/>
    </row>
    <row r="238" s="82" customFormat="1" ht="21.75">
      <c r="C238" s="119"/>
    </row>
    <row r="239" s="82" customFormat="1" ht="21.75">
      <c r="C239" s="119"/>
    </row>
    <row r="240" s="82" customFormat="1" ht="21.75">
      <c r="C240" s="119"/>
    </row>
    <row r="241" s="82" customFormat="1" ht="21.75">
      <c r="C241" s="119"/>
    </row>
    <row r="242" s="82" customFormat="1" ht="21.75">
      <c r="C242" s="119"/>
    </row>
    <row r="243" s="82" customFormat="1" ht="21.75">
      <c r="C243" s="119"/>
    </row>
    <row r="244" s="82" customFormat="1" ht="21.75">
      <c r="C244" s="119"/>
    </row>
    <row r="245" s="82" customFormat="1" ht="21.75">
      <c r="C245" s="119"/>
    </row>
    <row r="246" s="82" customFormat="1" ht="21.75">
      <c r="C246" s="119"/>
    </row>
    <row r="247" s="82" customFormat="1" ht="21.75">
      <c r="C247" s="119"/>
    </row>
    <row r="248" s="82" customFormat="1" ht="21.75">
      <c r="C248" s="119"/>
    </row>
    <row r="249" s="82" customFormat="1" ht="21.75">
      <c r="C249" s="119"/>
    </row>
    <row r="250" s="82" customFormat="1" ht="21.75">
      <c r="C250" s="119"/>
    </row>
    <row r="251" s="82" customFormat="1" ht="21.75">
      <c r="C251" s="119"/>
    </row>
    <row r="252" s="82" customFormat="1" ht="21.75">
      <c r="C252" s="119"/>
    </row>
    <row r="253" s="82" customFormat="1" ht="21.75">
      <c r="C253" s="119"/>
    </row>
    <row r="254" s="82" customFormat="1" ht="21.75">
      <c r="C254" s="119"/>
    </row>
    <row r="255" s="82" customFormat="1" ht="21.75">
      <c r="C255" s="119"/>
    </row>
    <row r="256" s="82" customFormat="1" ht="21.75">
      <c r="C256" s="119"/>
    </row>
    <row r="257" s="82" customFormat="1" ht="21.75">
      <c r="C257" s="119"/>
    </row>
    <row r="258" s="82" customFormat="1" ht="21.75">
      <c r="C258" s="119"/>
    </row>
    <row r="259" s="82" customFormat="1" ht="21.75">
      <c r="C259" s="119"/>
    </row>
    <row r="260" s="82" customFormat="1" ht="21.75">
      <c r="C260" s="119"/>
    </row>
    <row r="261" s="82" customFormat="1" ht="21.75">
      <c r="C261" s="119"/>
    </row>
    <row r="262" s="82" customFormat="1" ht="21.75">
      <c r="C262" s="119"/>
    </row>
    <row r="263" s="82" customFormat="1" ht="21.75">
      <c r="C263" s="119"/>
    </row>
    <row r="264" s="82" customFormat="1" ht="21.75">
      <c r="C264" s="119"/>
    </row>
    <row r="265" s="82" customFormat="1" ht="21.75">
      <c r="C265" s="119"/>
    </row>
    <row r="266" s="82" customFormat="1" ht="21.75">
      <c r="C266" s="119"/>
    </row>
    <row r="267" s="82" customFormat="1" ht="21.75">
      <c r="C267" s="119"/>
    </row>
    <row r="268" s="82" customFormat="1" ht="21.75">
      <c r="C268" s="119"/>
    </row>
    <row r="269" s="82" customFormat="1" ht="21.75">
      <c r="C269" s="119"/>
    </row>
    <row r="270" s="82" customFormat="1" ht="21.75">
      <c r="C270" s="119"/>
    </row>
    <row r="271" s="82" customFormat="1" ht="21.75">
      <c r="C271" s="119"/>
    </row>
    <row r="272" s="82" customFormat="1" ht="21.75">
      <c r="C272" s="119"/>
    </row>
    <row r="273" s="82" customFormat="1" ht="21.75">
      <c r="C273" s="119"/>
    </row>
    <row r="274" s="82" customFormat="1" ht="21.75">
      <c r="C274" s="119"/>
    </row>
    <row r="275" s="82" customFormat="1" ht="21.75">
      <c r="C275" s="119"/>
    </row>
    <row r="276" s="82" customFormat="1" ht="21.75">
      <c r="C276" s="119"/>
    </row>
    <row r="277" s="82" customFormat="1" ht="21.75">
      <c r="C277" s="119"/>
    </row>
    <row r="278" s="82" customFormat="1" ht="21.75">
      <c r="C278" s="119"/>
    </row>
    <row r="279" s="82" customFormat="1" ht="21.75">
      <c r="C279" s="119"/>
    </row>
    <row r="280" s="82" customFormat="1" ht="21.75">
      <c r="C280" s="119"/>
    </row>
    <row r="281" s="82" customFormat="1" ht="21.75">
      <c r="C281" s="119"/>
    </row>
    <row r="282" s="82" customFormat="1" ht="21.75">
      <c r="C282" s="119"/>
    </row>
    <row r="283" s="82" customFormat="1" ht="21.75">
      <c r="C283" s="119"/>
    </row>
    <row r="284" s="82" customFormat="1" ht="21.75">
      <c r="C284" s="119"/>
    </row>
    <row r="285" s="82" customFormat="1" ht="21.75">
      <c r="C285" s="119"/>
    </row>
    <row r="286" s="82" customFormat="1" ht="21.75">
      <c r="C286" s="119"/>
    </row>
    <row r="287" s="82" customFormat="1" ht="21.75">
      <c r="C287" s="119"/>
    </row>
    <row r="288" s="82" customFormat="1" ht="21.75">
      <c r="C288" s="119"/>
    </row>
    <row r="289" s="82" customFormat="1" ht="21.75">
      <c r="C289" s="119"/>
    </row>
    <row r="290" s="82" customFormat="1" ht="21.75">
      <c r="C290" s="119"/>
    </row>
    <row r="291" s="82" customFormat="1" ht="21.75">
      <c r="C291" s="119"/>
    </row>
    <row r="292" s="82" customFormat="1" ht="21.75">
      <c r="C292" s="119"/>
    </row>
    <row r="293" s="82" customFormat="1" ht="21.75">
      <c r="C293" s="119"/>
    </row>
    <row r="294" s="82" customFormat="1" ht="21.75">
      <c r="C294" s="119"/>
    </row>
    <row r="295" s="82" customFormat="1" ht="21.75">
      <c r="C295" s="119"/>
    </row>
    <row r="296" s="82" customFormat="1" ht="21.75">
      <c r="C296" s="119"/>
    </row>
    <row r="297" s="82" customFormat="1" ht="21.75">
      <c r="C297" s="119"/>
    </row>
    <row r="298" s="82" customFormat="1" ht="21.75">
      <c r="C298" s="119"/>
    </row>
    <row r="299" s="82" customFormat="1" ht="21.75">
      <c r="C299" s="119"/>
    </row>
  </sheetData>
  <mergeCells count="13">
    <mergeCell ref="A152:D152"/>
    <mergeCell ref="B153:C153"/>
    <mergeCell ref="B114:C114"/>
    <mergeCell ref="A115:D115"/>
    <mergeCell ref="B116:C116"/>
    <mergeCell ref="A56:D56"/>
    <mergeCell ref="B57:C57"/>
    <mergeCell ref="A77:D77"/>
    <mergeCell ref="B78:C78"/>
    <mergeCell ref="A2:D2"/>
    <mergeCell ref="B3:C3"/>
    <mergeCell ref="A41:D41"/>
    <mergeCell ref="B42:C42"/>
  </mergeCells>
  <printOptions/>
  <pageMargins left="0.75" right="0.75" top="0.23" bottom="0.51" header="0.12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2009-02-22T14:24:56Z</cp:lastPrinted>
  <dcterms:created xsi:type="dcterms:W3CDTF">2004-02-23T07:46:31Z</dcterms:created>
  <dcterms:modified xsi:type="dcterms:W3CDTF">2009-09-07T05:01:45Z</dcterms:modified>
  <cp:category/>
  <cp:version/>
  <cp:contentType/>
  <cp:contentStatus/>
</cp:coreProperties>
</file>